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dgt02\Downloads\"/>
    </mc:Choice>
  </mc:AlternateContent>
  <xr:revisionPtr revIDLastSave="0" documentId="13_ncr:1_{066FE7A8-64ED-4922-8205-D4FD76CD66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TADÍSTICA 2º SEMESTRE 2025" sheetId="5" r:id="rId1"/>
  </sheets>
  <definedNames>
    <definedName name="_xlnm._FilterDatabase" localSheetId="0" hidden="1">'ESTADÍSTICA 2º SEMESTRE 2025'!$B$16:$M$24</definedName>
    <definedName name="TABLA" localSheetId="0">#REF!</definedName>
    <definedName name="TABL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5" l="1"/>
  <c r="H38" i="5"/>
  <c r="H32" i="5"/>
  <c r="M39" i="5" l="1"/>
  <c r="K39" i="5"/>
  <c r="I39" i="5"/>
  <c r="G39" i="5"/>
  <c r="E39" i="5"/>
  <c r="C39" i="5"/>
  <c r="D38" i="5"/>
  <c r="L37" i="5"/>
  <c r="H37" i="5"/>
  <c r="D37" i="5"/>
  <c r="L36" i="5"/>
  <c r="H36" i="5"/>
  <c r="D36" i="5"/>
  <c r="L35" i="5"/>
  <c r="H35" i="5"/>
  <c r="D35" i="5"/>
  <c r="L34" i="5"/>
  <c r="H34" i="5"/>
  <c r="D34" i="5"/>
  <c r="L33" i="5"/>
  <c r="H33" i="5"/>
  <c r="D33" i="5"/>
  <c r="D32" i="5"/>
  <c r="L31" i="5"/>
  <c r="H31" i="5"/>
  <c r="D31" i="5"/>
  <c r="M24" i="5"/>
  <c r="K24" i="5"/>
  <c r="I24" i="5"/>
  <c r="G24" i="5"/>
  <c r="E24" i="5"/>
  <c r="C24" i="5"/>
  <c r="L23" i="5"/>
  <c r="H23" i="5"/>
  <c r="D23" i="5"/>
  <c r="L22" i="5"/>
  <c r="H22" i="5"/>
  <c r="D22" i="5"/>
  <c r="L21" i="5"/>
  <c r="H21" i="5"/>
  <c r="D21" i="5"/>
  <c r="L20" i="5"/>
  <c r="H20" i="5"/>
  <c r="D20" i="5"/>
  <c r="D19" i="5"/>
  <c r="K12" i="5"/>
  <c r="G12" i="5"/>
  <c r="C12" i="5"/>
  <c r="E7" i="5"/>
  <c r="D6" i="5"/>
  <c r="D5" i="5"/>
  <c r="N32" i="5" l="1"/>
  <c r="N33" i="5"/>
  <c r="N34" i="5"/>
  <c r="N35" i="5"/>
  <c r="N36" i="5"/>
  <c r="N37" i="5"/>
  <c r="N38" i="5"/>
  <c r="N31" i="5"/>
  <c r="N39" i="5" s="1"/>
  <c r="J38" i="5"/>
  <c r="J32" i="5"/>
  <c r="N21" i="5"/>
  <c r="N22" i="5"/>
  <c r="N23" i="5"/>
  <c r="N20" i="5"/>
  <c r="N24" i="5" s="1"/>
  <c r="L24" i="5"/>
  <c r="H24" i="5"/>
  <c r="D39" i="5"/>
  <c r="H39" i="5"/>
  <c r="L39" i="5"/>
  <c r="D24" i="5"/>
  <c r="E12" i="5"/>
  <c r="F34" i="5"/>
  <c r="J20" i="5"/>
  <c r="F5" i="5"/>
  <c r="F32" i="5"/>
  <c r="F19" i="5"/>
  <c r="D7" i="5"/>
  <c r="F23" i="5"/>
  <c r="J34" i="5"/>
  <c r="F38" i="5"/>
  <c r="F21" i="5"/>
  <c r="F33" i="5"/>
  <c r="F6" i="5"/>
  <c r="F36" i="5"/>
  <c r="F37" i="5"/>
  <c r="I12" i="5"/>
  <c r="F22" i="5"/>
  <c r="F31" i="5"/>
  <c r="M12" i="5"/>
  <c r="F20" i="5"/>
  <c r="J21" i="5"/>
  <c r="J22" i="5"/>
  <c r="J23" i="5"/>
  <c r="J31" i="5"/>
  <c r="J33" i="5"/>
  <c r="F35" i="5"/>
  <c r="J36" i="5"/>
  <c r="J37" i="5"/>
  <c r="J35" i="5"/>
  <c r="F7" i="5" l="1"/>
  <c r="F24" i="5"/>
  <c r="F39" i="5"/>
  <c r="J24" i="5"/>
  <c r="J39" i="5"/>
</calcChain>
</file>

<file path=xl/sharedStrings.xml><?xml version="1.0" encoding="utf-8"?>
<sst xmlns="http://schemas.openxmlformats.org/spreadsheetml/2006/main" count="71" uniqueCount="29">
  <si>
    <t>CONTRATOS ADJUDICADOS SEGUNDO SEMESTRE 2025</t>
  </si>
  <si>
    <t>Nº Contratos</t>
  </si>
  <si>
    <t>Porcentaje</t>
  </si>
  <si>
    <t xml:space="preserve">Importe </t>
  </si>
  <si>
    <t>Contratos adjudicados a Pymes</t>
  </si>
  <si>
    <t>Contratos adjudicados al resto de empresas</t>
  </si>
  <si>
    <t>Total</t>
  </si>
  <si>
    <t>CONTRATOS ADJUDICADOS A  PYMES  CLASIFICADOS POR TIPO DE PYMES-SEGUNDO SEMESTRE 2025</t>
  </si>
  <si>
    <t>Microempresa</t>
  </si>
  <si>
    <t>Pequeña</t>
  </si>
  <si>
    <t>Mediana</t>
  </si>
  <si>
    <t>Nº de contratos</t>
  </si>
  <si>
    <t>Importe de adjudicación</t>
  </si>
  <si>
    <t>CONTRATOS ADJUDICADOS A  PYMES  CLASIFICADOS POR TIPO DE CONTRATO-SEGUNDO SEMESTRE 2025</t>
  </si>
  <si>
    <t>Administrativo Especial</t>
  </si>
  <si>
    <t>Concesión de servicios</t>
  </si>
  <si>
    <t xml:space="preserve">Obras </t>
  </si>
  <si>
    <t>Servicios</t>
  </si>
  <si>
    <t>Suministros</t>
  </si>
  <si>
    <t>TOTAL</t>
  </si>
  <si>
    <t>CONTRATOS ADJUDICADOS A  PYMES  CLASIFICADOS POR PROCEDIMIENTO DE ADJUDICACIÓN-SEGUNDO SEMESTRE 2025</t>
  </si>
  <si>
    <t>Abierto</t>
  </si>
  <si>
    <t>Adjudicación Directa (Transportes)</t>
  </si>
  <si>
    <t>Basado en Acuerdo Marco</t>
  </si>
  <si>
    <t>Basado en Sistema Dinámico de Adquisición</t>
  </si>
  <si>
    <t>Emergencia (Adjudicación Directa)</t>
  </si>
  <si>
    <t>Menor</t>
  </si>
  <si>
    <t>Negociado sin Publicidad</t>
  </si>
  <si>
    <t>Restringido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</si>
</sst>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2060"/>
      <name val="Century Gothic"/>
      <family val="2"/>
    </font>
    <font>
      <b/>
      <sz val="10"/>
      <color rgb="FF00206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" fontId="2" fillId="3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B0BD222-7B7D-405D-92AF-E58B3441C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BAD5-0D8A-4A67-8F3D-3AEC461F9DB0}">
  <dimension ref="B3:O44"/>
  <sheetViews>
    <sheetView tabSelected="1" zoomScale="60" zoomScaleNormal="60" workbookViewId="0">
      <selection activeCell="E43" sqref="E43"/>
    </sheetView>
  </sheetViews>
  <sheetFormatPr baseColWidth="10" defaultColWidth="30.453125" defaultRowHeight="60" customHeight="1" x14ac:dyDescent="0.25"/>
  <cols>
    <col min="2" max="2" width="22.54296875" customWidth="1"/>
    <col min="3" max="3" width="16.7265625" customWidth="1"/>
    <col min="4" max="4" width="18.81640625" customWidth="1"/>
    <col min="5" max="5" width="21.26953125" bestFit="1" customWidth="1"/>
    <col min="6" max="6" width="18" customWidth="1"/>
    <col min="7" max="7" width="18.81640625" customWidth="1"/>
    <col min="8" max="8" width="19.1796875" bestFit="1" customWidth="1"/>
    <col min="9" max="9" width="19.81640625" bestFit="1" customWidth="1"/>
    <col min="10" max="10" width="18" customWidth="1"/>
    <col min="11" max="11" width="16.453125" customWidth="1"/>
    <col min="12" max="12" width="18.7265625" bestFit="1" customWidth="1"/>
    <col min="13" max="13" width="19.81640625" bestFit="1" customWidth="1"/>
    <col min="14" max="14" width="11.54296875" customWidth="1"/>
  </cols>
  <sheetData>
    <row r="3" spans="2:14" ht="60" customHeight="1" x14ac:dyDescent="0.25">
      <c r="B3" s="40" t="s">
        <v>0</v>
      </c>
      <c r="C3" s="41"/>
      <c r="D3" s="41"/>
      <c r="E3" s="41"/>
      <c r="F3" s="42"/>
      <c r="G3" s="1"/>
      <c r="H3" s="1"/>
      <c r="I3" s="1"/>
      <c r="J3" s="1"/>
      <c r="K3" s="1"/>
      <c r="L3" s="1"/>
      <c r="M3" s="1"/>
      <c r="N3" s="1"/>
    </row>
    <row r="4" spans="2:14" ht="60" customHeight="1" x14ac:dyDescent="0.25">
      <c r="B4" s="2"/>
      <c r="C4" s="2" t="s">
        <v>1</v>
      </c>
      <c r="D4" s="3" t="s">
        <v>2</v>
      </c>
      <c r="E4" s="4" t="s">
        <v>3</v>
      </c>
      <c r="F4" s="2" t="s">
        <v>2</v>
      </c>
      <c r="G4" s="1"/>
      <c r="H4" s="1"/>
      <c r="I4" s="1"/>
      <c r="J4" s="1"/>
      <c r="K4" s="1"/>
      <c r="L4" s="1"/>
      <c r="M4" s="1"/>
      <c r="N4" s="1"/>
    </row>
    <row r="5" spans="2:14" ht="60" customHeight="1" x14ac:dyDescent="0.25">
      <c r="B5" s="2" t="s">
        <v>4</v>
      </c>
      <c r="C5" s="5">
        <v>6459</v>
      </c>
      <c r="D5" s="6">
        <f>(C5*100)/$C$7</f>
        <v>68.197656002534046</v>
      </c>
      <c r="E5" s="7">
        <v>165025357.82999903</v>
      </c>
      <c r="F5" s="6">
        <f>(E5*100)/$E$7</f>
        <v>34.857183035837487</v>
      </c>
      <c r="G5" s="1"/>
      <c r="H5" s="1"/>
      <c r="I5" s="8"/>
      <c r="J5" s="9"/>
      <c r="K5" s="1"/>
      <c r="L5" s="9"/>
      <c r="M5" s="1"/>
      <c r="N5" s="1"/>
    </row>
    <row r="6" spans="2:14" ht="60" customHeight="1" x14ac:dyDescent="0.25">
      <c r="B6" s="10" t="s">
        <v>5</v>
      </c>
      <c r="C6" s="5">
        <v>2788</v>
      </c>
      <c r="D6" s="6">
        <f>(C6*100)/$C$7</f>
        <v>29.437229437229437</v>
      </c>
      <c r="E6" s="7">
        <v>308407500.06999987</v>
      </c>
      <c r="F6" s="6">
        <f>(E6*100)/$E$7</f>
        <v>65.142816964162506</v>
      </c>
      <c r="G6" s="1"/>
      <c r="H6" s="1"/>
      <c r="I6" s="9"/>
      <c r="J6" s="1"/>
      <c r="K6" s="1"/>
      <c r="L6" s="1"/>
      <c r="M6" s="1"/>
      <c r="N6" s="1"/>
    </row>
    <row r="7" spans="2:14" ht="60" customHeight="1" x14ac:dyDescent="0.3">
      <c r="B7" s="11" t="s">
        <v>6</v>
      </c>
      <c r="C7" s="12">
        <v>9471</v>
      </c>
      <c r="D7" s="13">
        <f>SUM(D5:D6)</f>
        <v>97.63488543976348</v>
      </c>
      <c r="E7" s="14">
        <f>SUM(E5:E6)</f>
        <v>473432857.8999989</v>
      </c>
      <c r="F7" s="13">
        <f>SUM(F5:F6)</f>
        <v>100</v>
      </c>
      <c r="G7" s="1"/>
      <c r="H7" s="1"/>
      <c r="I7" s="1"/>
      <c r="J7" s="1"/>
      <c r="K7" s="1"/>
      <c r="L7" s="1"/>
      <c r="M7" s="1"/>
      <c r="N7" s="1"/>
    </row>
    <row r="8" spans="2:14" ht="60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 ht="60" customHeight="1" x14ac:dyDescent="0.25"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2:14" ht="60" customHeight="1" x14ac:dyDescent="0.25">
      <c r="B10" s="32" t="s">
        <v>8</v>
      </c>
      <c r="C10" s="33"/>
      <c r="D10" s="33"/>
      <c r="E10" s="34"/>
      <c r="F10" s="35" t="s">
        <v>9</v>
      </c>
      <c r="G10" s="36"/>
      <c r="H10" s="36"/>
      <c r="I10" s="37"/>
      <c r="J10" s="38" t="s">
        <v>10</v>
      </c>
      <c r="K10" s="39"/>
      <c r="L10" s="39"/>
      <c r="M10" s="44"/>
    </row>
    <row r="11" spans="2:14" ht="60" customHeight="1" x14ac:dyDescent="0.25">
      <c r="B11" s="15" t="s">
        <v>11</v>
      </c>
      <c r="C11" s="15" t="s">
        <v>2</v>
      </c>
      <c r="D11" s="15" t="s">
        <v>12</v>
      </c>
      <c r="E11" s="15" t="s">
        <v>2</v>
      </c>
      <c r="F11" s="15" t="s">
        <v>11</v>
      </c>
      <c r="G11" s="15" t="s">
        <v>2</v>
      </c>
      <c r="H11" s="15" t="s">
        <v>12</v>
      </c>
      <c r="I11" s="15" t="s">
        <v>2</v>
      </c>
      <c r="J11" s="15" t="s">
        <v>11</v>
      </c>
      <c r="K11" s="15" t="s">
        <v>2</v>
      </c>
      <c r="L11" s="15" t="s">
        <v>12</v>
      </c>
      <c r="M11" s="15" t="s">
        <v>2</v>
      </c>
    </row>
    <row r="12" spans="2:14" ht="60" customHeight="1" x14ac:dyDescent="0.25">
      <c r="B12" s="5">
        <v>4320</v>
      </c>
      <c r="C12" s="16">
        <f>(B12*100)/C7</f>
        <v>45.612923661704151</v>
      </c>
      <c r="D12" s="7">
        <v>39192798.470000014</v>
      </c>
      <c r="E12" s="16">
        <f>(D12*100)/E7</f>
        <v>8.2784280423304573</v>
      </c>
      <c r="F12" s="5">
        <v>1558</v>
      </c>
      <c r="G12" s="6">
        <f>(F12*100)/C7</f>
        <v>16.450216450216452</v>
      </c>
      <c r="H12" s="7">
        <v>60441257.439999953</v>
      </c>
      <c r="I12" s="16">
        <f>(H12*100)/E7</f>
        <v>12.766595396039598</v>
      </c>
      <c r="J12" s="5">
        <v>581</v>
      </c>
      <c r="K12" s="16">
        <f>(J12*100)/C7</f>
        <v>6.1345158906134518</v>
      </c>
      <c r="L12" s="7">
        <v>65391301.919999987</v>
      </c>
      <c r="M12" s="16">
        <f>(L12*100)/E7</f>
        <v>13.81215959746763</v>
      </c>
    </row>
    <row r="13" spans="2:14" ht="60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2:14" ht="60" customHeight="1" x14ac:dyDescent="0.25">
      <c r="B14" s="1"/>
      <c r="C14" s="8"/>
      <c r="D14" s="17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4" ht="60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4" ht="60" customHeight="1" x14ac:dyDescent="0.25"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2:15" ht="60" customHeight="1" x14ac:dyDescent="0.25">
      <c r="B17" s="30"/>
      <c r="C17" s="32" t="s">
        <v>8</v>
      </c>
      <c r="D17" s="33"/>
      <c r="E17" s="33"/>
      <c r="F17" s="34"/>
      <c r="G17" s="35" t="s">
        <v>9</v>
      </c>
      <c r="H17" s="36"/>
      <c r="I17" s="36"/>
      <c r="J17" s="37"/>
      <c r="K17" s="38" t="s">
        <v>10</v>
      </c>
      <c r="L17" s="39"/>
      <c r="M17" s="39"/>
      <c r="N17" s="27"/>
      <c r="O17" s="28"/>
    </row>
    <row r="18" spans="2:15" ht="60" customHeight="1" x14ac:dyDescent="0.25">
      <c r="B18" s="31"/>
      <c r="C18" s="15" t="s">
        <v>11</v>
      </c>
      <c r="D18" s="15" t="s">
        <v>2</v>
      </c>
      <c r="E18" s="15" t="s">
        <v>12</v>
      </c>
      <c r="F18" s="15" t="s">
        <v>2</v>
      </c>
      <c r="G18" s="15" t="s">
        <v>11</v>
      </c>
      <c r="H18" s="15" t="s">
        <v>2</v>
      </c>
      <c r="I18" s="15" t="s">
        <v>12</v>
      </c>
      <c r="J18" s="15" t="s">
        <v>2</v>
      </c>
      <c r="K18" s="15" t="s">
        <v>11</v>
      </c>
      <c r="L18" s="15" t="s">
        <v>2</v>
      </c>
      <c r="M18" s="15" t="s">
        <v>12</v>
      </c>
      <c r="N18" s="15" t="s">
        <v>2</v>
      </c>
    </row>
    <row r="19" spans="2:15" ht="60" customHeight="1" x14ac:dyDescent="0.25">
      <c r="B19" s="18" t="s">
        <v>14</v>
      </c>
      <c r="C19" s="5">
        <v>7</v>
      </c>
      <c r="D19" s="16">
        <f>(C19*100)/$C$7</f>
        <v>7.3909830007390986E-2</v>
      </c>
      <c r="E19" s="19">
        <v>0</v>
      </c>
      <c r="F19" s="16">
        <f>E19*100/$E$7</f>
        <v>0</v>
      </c>
      <c r="G19" s="5"/>
      <c r="H19" s="6"/>
      <c r="I19" s="19"/>
      <c r="J19" s="16"/>
      <c r="K19" s="20"/>
      <c r="L19" s="16"/>
      <c r="M19" s="7"/>
      <c r="N19" s="16"/>
    </row>
    <row r="20" spans="2:15" ht="60" customHeight="1" x14ac:dyDescent="0.25">
      <c r="B20" s="18" t="s">
        <v>15</v>
      </c>
      <c r="C20" s="5">
        <v>9</v>
      </c>
      <c r="D20" s="16">
        <f t="shared" ref="D20:D23" si="0">(C20*100)/$C$7</f>
        <v>9.5026924295216975E-2</v>
      </c>
      <c r="E20" s="19">
        <v>908177.98</v>
      </c>
      <c r="F20" s="16">
        <f t="shared" ref="F20:F23" si="1">E20*100/$E$7</f>
        <v>0.19182825290758132</v>
      </c>
      <c r="G20" s="5">
        <v>16</v>
      </c>
      <c r="H20" s="6">
        <f>G20*100/$C$7</f>
        <v>0.16893675430260796</v>
      </c>
      <c r="I20" s="19">
        <v>529513.62</v>
      </c>
      <c r="J20" s="16">
        <f>I20*100/$E$7</f>
        <v>0.11184555764649669</v>
      </c>
      <c r="K20" s="5">
        <v>1</v>
      </c>
      <c r="L20" s="16">
        <f t="shared" ref="L20:L23" si="2">K20*100/$C$7</f>
        <v>1.0558547143912998E-2</v>
      </c>
      <c r="M20" s="19">
        <v>703700</v>
      </c>
      <c r="N20" s="16">
        <f>M20*100/$E$7</f>
        <v>0.14863776103783641</v>
      </c>
    </row>
    <row r="21" spans="2:15" ht="60" customHeight="1" x14ac:dyDescent="0.25">
      <c r="B21" s="18" t="s">
        <v>16</v>
      </c>
      <c r="C21" s="5">
        <v>411</v>
      </c>
      <c r="D21" s="16">
        <f t="shared" si="0"/>
        <v>4.3395628761482419</v>
      </c>
      <c r="E21" s="19">
        <v>9119137.7299999911</v>
      </c>
      <c r="F21" s="16">
        <f t="shared" si="1"/>
        <v>1.9261733903408509</v>
      </c>
      <c r="G21" s="5">
        <v>131</v>
      </c>
      <c r="H21" s="6">
        <f>G21*100/$C$7</f>
        <v>1.3831696758526026</v>
      </c>
      <c r="I21" s="19">
        <v>13150064.560000004</v>
      </c>
      <c r="J21" s="16">
        <f>I21*100/$E$7</f>
        <v>2.7775986268316073</v>
      </c>
      <c r="K21" s="5">
        <v>25</v>
      </c>
      <c r="L21" s="16">
        <f t="shared" si="2"/>
        <v>0.26396367859782494</v>
      </c>
      <c r="M21" s="19">
        <v>7939296.3000000007</v>
      </c>
      <c r="N21" s="16">
        <f t="shared" ref="N21:N23" si="3">M21*100/$E$7</f>
        <v>1.6769635160551073</v>
      </c>
    </row>
    <row r="22" spans="2:15" ht="60" customHeight="1" x14ac:dyDescent="0.25">
      <c r="B22" s="18" t="s">
        <v>17</v>
      </c>
      <c r="C22" s="5">
        <v>2366</v>
      </c>
      <c r="D22" s="16">
        <f t="shared" si="0"/>
        <v>24.981522542498151</v>
      </c>
      <c r="E22" s="19">
        <v>22922510.349999998</v>
      </c>
      <c r="F22" s="16">
        <f t="shared" si="1"/>
        <v>4.84176583173317</v>
      </c>
      <c r="G22" s="5">
        <v>504</v>
      </c>
      <c r="H22" s="6">
        <f t="shared" ref="H22:H23" si="4">G22*100/$C$7</f>
        <v>5.3215077605321506</v>
      </c>
      <c r="I22" s="19">
        <v>31712623.530000027</v>
      </c>
      <c r="J22" s="16">
        <f t="shared" ref="J22:J23" si="5">I22*100/$E$7</f>
        <v>6.6984416059897862</v>
      </c>
      <c r="K22" s="5">
        <v>218</v>
      </c>
      <c r="L22" s="16">
        <f t="shared" si="2"/>
        <v>2.3017632773730337</v>
      </c>
      <c r="M22" s="19">
        <v>37956674.729999989</v>
      </c>
      <c r="N22" s="16">
        <f t="shared" si="3"/>
        <v>8.0173300388071933</v>
      </c>
    </row>
    <row r="23" spans="2:15" ht="60" customHeight="1" x14ac:dyDescent="0.25">
      <c r="B23" s="18" t="s">
        <v>18</v>
      </c>
      <c r="C23" s="5">
        <v>1527</v>
      </c>
      <c r="D23" s="16">
        <f t="shared" si="0"/>
        <v>16.122901488755147</v>
      </c>
      <c r="E23" s="19">
        <v>6242972.4100000123</v>
      </c>
      <c r="F23" s="16">
        <f t="shared" si="1"/>
        <v>1.3186605673488525</v>
      </c>
      <c r="G23" s="5">
        <v>907</v>
      </c>
      <c r="H23" s="6">
        <f t="shared" si="4"/>
        <v>9.5766022595290892</v>
      </c>
      <c r="I23" s="19">
        <v>15049055.730000008</v>
      </c>
      <c r="J23" s="16">
        <f t="shared" si="5"/>
        <v>3.1787096055717265</v>
      </c>
      <c r="K23" s="5">
        <v>337</v>
      </c>
      <c r="L23" s="16">
        <f t="shared" si="2"/>
        <v>3.5582303874986803</v>
      </c>
      <c r="M23" s="19">
        <v>18791630.889999989</v>
      </c>
      <c r="N23" s="16">
        <f t="shared" si="3"/>
        <v>3.9692282815674913</v>
      </c>
    </row>
    <row r="24" spans="2:15" ht="60" customHeight="1" x14ac:dyDescent="0.25">
      <c r="B24" s="18" t="s">
        <v>19</v>
      </c>
      <c r="C24" s="15">
        <f>SUM(C19:C23)</f>
        <v>4320</v>
      </c>
      <c r="D24" s="4">
        <f>SUM(D19:D23)</f>
        <v>45.612923661704144</v>
      </c>
      <c r="E24" s="21">
        <f>SUM(E19:E23)</f>
        <v>39192798.469999999</v>
      </c>
      <c r="F24" s="4">
        <f t="shared" ref="F24:L24" si="6">SUM(F19:F23)</f>
        <v>8.2784280423304537</v>
      </c>
      <c r="G24" s="15">
        <f>SUM(G19:G23)</f>
        <v>1558</v>
      </c>
      <c r="H24" s="4">
        <f t="shared" si="6"/>
        <v>16.450216450216452</v>
      </c>
      <c r="I24" s="22">
        <f>SUM(I19:I23)</f>
        <v>60441257.440000042</v>
      </c>
      <c r="J24" s="4">
        <f t="shared" si="6"/>
        <v>12.766595396039616</v>
      </c>
      <c r="K24" s="15">
        <f>SUM(K20:K23)</f>
        <v>581</v>
      </c>
      <c r="L24" s="4">
        <f t="shared" si="6"/>
        <v>6.1345158906134518</v>
      </c>
      <c r="M24" s="22">
        <f>SUM(M20:M23)</f>
        <v>65391301.919999972</v>
      </c>
      <c r="N24" s="4">
        <f>SUM(N20:N23)</f>
        <v>13.812159597467627</v>
      </c>
    </row>
    <row r="25" spans="2:15" ht="60" customHeight="1" x14ac:dyDescent="0.3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2:15" ht="60" customHeight="1" x14ac:dyDescent="0.25">
      <c r="B26" s="1"/>
      <c r="C26" s="1"/>
      <c r="D26" s="1"/>
      <c r="E26" s="17"/>
      <c r="F26" s="1"/>
      <c r="G26" s="1"/>
      <c r="H26" s="1"/>
      <c r="I26" s="1"/>
      <c r="J26" s="1"/>
      <c r="K26" s="1"/>
      <c r="L26" s="1"/>
      <c r="M26" s="1"/>
    </row>
    <row r="27" spans="2:15" ht="60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5" ht="60" customHeight="1" x14ac:dyDescent="0.25">
      <c r="B28" s="29" t="s">
        <v>20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2:15" ht="60" customHeight="1" x14ac:dyDescent="0.25">
      <c r="B29" s="30"/>
      <c r="C29" s="32" t="s">
        <v>8</v>
      </c>
      <c r="D29" s="33"/>
      <c r="E29" s="33"/>
      <c r="F29" s="34"/>
      <c r="G29" s="35" t="s">
        <v>9</v>
      </c>
      <c r="H29" s="36"/>
      <c r="I29" s="36"/>
      <c r="J29" s="37"/>
      <c r="K29" s="38" t="s">
        <v>10</v>
      </c>
      <c r="L29" s="39"/>
      <c r="M29" s="39"/>
      <c r="N29" s="27"/>
    </row>
    <row r="30" spans="2:15" ht="60" customHeight="1" x14ac:dyDescent="0.25">
      <c r="B30" s="31"/>
      <c r="C30" s="15" t="s">
        <v>11</v>
      </c>
      <c r="D30" s="15" t="s">
        <v>2</v>
      </c>
      <c r="E30" s="15" t="s">
        <v>12</v>
      </c>
      <c r="F30" s="15" t="s">
        <v>2</v>
      </c>
      <c r="G30" s="15" t="s">
        <v>11</v>
      </c>
      <c r="H30" s="15" t="s">
        <v>2</v>
      </c>
      <c r="I30" s="15" t="s">
        <v>12</v>
      </c>
      <c r="J30" s="15" t="s">
        <v>2</v>
      </c>
      <c r="K30" s="15" t="s">
        <v>11</v>
      </c>
      <c r="L30" s="15" t="s">
        <v>2</v>
      </c>
      <c r="M30" s="15" t="s">
        <v>12</v>
      </c>
      <c r="N30" s="15" t="s">
        <v>2</v>
      </c>
    </row>
    <row r="31" spans="2:15" ht="60" customHeight="1" x14ac:dyDescent="0.25">
      <c r="B31" s="18" t="s">
        <v>21</v>
      </c>
      <c r="C31" s="5">
        <v>284</v>
      </c>
      <c r="D31" s="16">
        <f>C31*100/$C$7</f>
        <v>2.9986273888712911</v>
      </c>
      <c r="E31" s="19">
        <v>15741096.639999997</v>
      </c>
      <c r="F31" s="16">
        <f>E31*100/$E$7</f>
        <v>3.3248846963902365</v>
      </c>
      <c r="G31" s="5">
        <v>133</v>
      </c>
      <c r="H31" s="16">
        <f>G31*100/$C$7</f>
        <v>1.4042867701404287</v>
      </c>
      <c r="I31" s="19">
        <v>42758233.499999985</v>
      </c>
      <c r="J31" s="16">
        <f>I31*100/$E$7</f>
        <v>9.0315306144280374</v>
      </c>
      <c r="K31" s="5">
        <v>82</v>
      </c>
      <c r="L31" s="16">
        <f>K31*100/$C$7</f>
        <v>0.86580086580086579</v>
      </c>
      <c r="M31" s="19">
        <v>34865489.080000013</v>
      </c>
      <c r="N31" s="16">
        <f>M31*100/$E$7</f>
        <v>7.3643999351148741</v>
      </c>
    </row>
    <row r="32" spans="2:15" ht="60" customHeight="1" x14ac:dyDescent="0.25">
      <c r="B32" s="18" t="s">
        <v>22</v>
      </c>
      <c r="C32" s="5">
        <v>2</v>
      </c>
      <c r="D32" s="16">
        <f>C32*100/$C$7</f>
        <v>2.1117094287825995E-2</v>
      </c>
      <c r="E32" s="19">
        <v>908177.98</v>
      </c>
      <c r="F32" s="16">
        <f>E32*100/$E$7</f>
        <v>0.19182825290758132</v>
      </c>
      <c r="G32" s="5">
        <v>1</v>
      </c>
      <c r="H32" s="16">
        <f>G32*100/$C$7</f>
        <v>1.0558547143912998E-2</v>
      </c>
      <c r="I32" s="19">
        <v>529513.62</v>
      </c>
      <c r="J32" s="16">
        <f>I32*100/$E$7</f>
        <v>0.11184555764649669</v>
      </c>
      <c r="K32" s="5">
        <v>1</v>
      </c>
      <c r="L32" s="16">
        <f>K32*100/$C$7</f>
        <v>1.0558547143912998E-2</v>
      </c>
      <c r="M32" s="19">
        <v>703700</v>
      </c>
      <c r="N32" s="16">
        <f t="shared" ref="N32:N38" si="7">M32*100/$E$7</f>
        <v>0.14863776103783641</v>
      </c>
    </row>
    <row r="33" spans="2:14" ht="60" customHeight="1" x14ac:dyDescent="0.25">
      <c r="B33" s="18" t="s">
        <v>23</v>
      </c>
      <c r="C33" s="5">
        <v>61</v>
      </c>
      <c r="D33" s="16">
        <f t="shared" ref="D33:D38" si="8">C33*100/$C$7</f>
        <v>0.64407137577869289</v>
      </c>
      <c r="E33" s="19">
        <v>1418399.5</v>
      </c>
      <c r="F33" s="16">
        <f t="shared" ref="F33:F38" si="9">E33*100/$E$7</f>
        <v>0.29959887158901044</v>
      </c>
      <c r="G33" s="5">
        <v>176</v>
      </c>
      <c r="H33" s="16">
        <f t="shared" ref="H33:H38" si="10">G33*100/$C$7</f>
        <v>1.8583042973286876</v>
      </c>
      <c r="I33" s="19">
        <v>6949771.1100000003</v>
      </c>
      <c r="J33" s="16">
        <f t="shared" ref="J33:J38" si="11">I33*100/$E$7</f>
        <v>1.4679528456953803</v>
      </c>
      <c r="K33" s="5">
        <v>81</v>
      </c>
      <c r="L33" s="16">
        <f>K33*100/$C$7</f>
        <v>0.85524231865695277</v>
      </c>
      <c r="M33" s="19">
        <v>17755110.580000002</v>
      </c>
      <c r="N33" s="16">
        <f t="shared" si="7"/>
        <v>3.7502911518976858</v>
      </c>
    </row>
    <row r="34" spans="2:14" ht="60" customHeight="1" x14ac:dyDescent="0.25">
      <c r="B34" s="18" t="s">
        <v>24</v>
      </c>
      <c r="C34" s="5">
        <v>14</v>
      </c>
      <c r="D34" s="16">
        <f t="shared" si="8"/>
        <v>0.14781966001478197</v>
      </c>
      <c r="E34" s="19">
        <v>116777.41000000002</v>
      </c>
      <c r="F34" s="16">
        <f t="shared" si="9"/>
        <v>2.4666097431003911E-2</v>
      </c>
      <c r="G34" s="5">
        <v>15</v>
      </c>
      <c r="H34" s="16">
        <f t="shared" si="10"/>
        <v>0.15837820715869497</v>
      </c>
      <c r="I34" s="19">
        <v>139079.81</v>
      </c>
      <c r="J34" s="16">
        <f t="shared" si="11"/>
        <v>2.937688157448869E-2</v>
      </c>
      <c r="K34" s="5">
        <v>9</v>
      </c>
      <c r="L34" s="16">
        <f>K34*100/$C$7</f>
        <v>9.5026924295216975E-2</v>
      </c>
      <c r="M34" s="19">
        <v>50547.280000000006</v>
      </c>
      <c r="N34" s="16">
        <f t="shared" si="7"/>
        <v>1.0676757887953118E-2</v>
      </c>
    </row>
    <row r="35" spans="2:14" ht="60" customHeight="1" x14ac:dyDescent="0.25">
      <c r="B35" s="18" t="s">
        <v>25</v>
      </c>
      <c r="C35" s="5">
        <v>21</v>
      </c>
      <c r="D35" s="16">
        <f t="shared" si="8"/>
        <v>0.22172949002217296</v>
      </c>
      <c r="E35" s="19">
        <v>123957.88</v>
      </c>
      <c r="F35" s="16">
        <f t="shared" si="9"/>
        <v>2.6182779232907207E-2</v>
      </c>
      <c r="G35" s="5">
        <v>11</v>
      </c>
      <c r="H35" s="16">
        <f t="shared" si="10"/>
        <v>0.11614401858304298</v>
      </c>
      <c r="I35" s="19">
        <v>202990.39</v>
      </c>
      <c r="J35" s="16">
        <f t="shared" si="11"/>
        <v>4.2876278359808465E-2</v>
      </c>
      <c r="K35" s="5">
        <v>1</v>
      </c>
      <c r="L35" s="16">
        <f>K35*100/$C$7</f>
        <v>1.0558547143912998E-2</v>
      </c>
      <c r="M35" s="19">
        <v>13656.86</v>
      </c>
      <c r="N35" s="16">
        <f t="shared" si="7"/>
        <v>2.8846455779553597E-3</v>
      </c>
    </row>
    <row r="36" spans="2:14" ht="60" customHeight="1" x14ac:dyDescent="0.25">
      <c r="B36" s="18" t="s">
        <v>26</v>
      </c>
      <c r="C36" s="5">
        <v>3905</v>
      </c>
      <c r="D36" s="16">
        <f t="shared" si="8"/>
        <v>41.231126596980253</v>
      </c>
      <c r="E36" s="19">
        <v>18558654.510000013</v>
      </c>
      <c r="F36" s="16">
        <f t="shared" si="9"/>
        <v>3.920018266649349</v>
      </c>
      <c r="G36" s="5">
        <v>1189</v>
      </c>
      <c r="H36" s="16">
        <f t="shared" si="10"/>
        <v>12.554112554112555</v>
      </c>
      <c r="I36" s="19">
        <v>6330664.2099999925</v>
      </c>
      <c r="J36" s="16">
        <f t="shared" si="11"/>
        <v>1.3371831093601854</v>
      </c>
      <c r="K36" s="5">
        <v>393</v>
      </c>
      <c r="L36" s="16">
        <f t="shared" ref="L36:L37" si="12">K36*100/$C$7</f>
        <v>4.1495090275578077</v>
      </c>
      <c r="M36" s="19">
        <v>3091422.37</v>
      </c>
      <c r="N36" s="16">
        <f t="shared" si="7"/>
        <v>0.65298010444661347</v>
      </c>
    </row>
    <row r="37" spans="2:14" ht="60" customHeight="1" x14ac:dyDescent="0.25">
      <c r="B37" s="18" t="s">
        <v>27</v>
      </c>
      <c r="C37" s="5">
        <v>26</v>
      </c>
      <c r="D37" s="16">
        <f t="shared" si="8"/>
        <v>0.27452222574173796</v>
      </c>
      <c r="E37" s="19">
        <v>2325734.5499999998</v>
      </c>
      <c r="F37" s="16">
        <f t="shared" si="9"/>
        <v>0.491249078130368</v>
      </c>
      <c r="G37" s="5">
        <v>18</v>
      </c>
      <c r="H37" s="16">
        <f t="shared" si="10"/>
        <v>0.19005384859043395</v>
      </c>
      <c r="I37" s="19">
        <v>3531004.8000000003</v>
      </c>
      <c r="J37" s="16">
        <f t="shared" si="11"/>
        <v>0.7458301089752073</v>
      </c>
      <c r="K37" s="5">
        <v>14</v>
      </c>
      <c r="L37" s="16">
        <f t="shared" si="12"/>
        <v>0.14781966001478197</v>
      </c>
      <c r="M37" s="19">
        <v>8911375.7499999981</v>
      </c>
      <c r="N37" s="16">
        <f t="shared" si="7"/>
        <v>1.8822892415047177</v>
      </c>
    </row>
    <row r="38" spans="2:14" ht="60" customHeight="1" x14ac:dyDescent="0.25">
      <c r="B38" s="18" t="s">
        <v>28</v>
      </c>
      <c r="C38" s="5">
        <v>7</v>
      </c>
      <c r="D38" s="16">
        <f t="shared" si="8"/>
        <v>7.3909830007390986E-2</v>
      </c>
      <c r="E38" s="19">
        <v>0</v>
      </c>
      <c r="F38" s="16">
        <f t="shared" si="9"/>
        <v>0</v>
      </c>
      <c r="G38" s="20">
        <v>15</v>
      </c>
      <c r="H38" s="16">
        <f t="shared" si="10"/>
        <v>0.15837820715869497</v>
      </c>
      <c r="I38" s="24">
        <v>0</v>
      </c>
      <c r="J38" s="16">
        <f t="shared" si="11"/>
        <v>0</v>
      </c>
      <c r="K38" s="5"/>
      <c r="L38" s="16"/>
      <c r="M38" s="24"/>
      <c r="N38" s="16">
        <f t="shared" si="7"/>
        <v>0</v>
      </c>
    </row>
    <row r="39" spans="2:14" ht="60" customHeight="1" x14ac:dyDescent="0.25">
      <c r="B39" s="18" t="s">
        <v>19</v>
      </c>
      <c r="C39" s="15">
        <f t="shared" ref="C39:M39" si="13">SUM(C31:C38)</f>
        <v>4320</v>
      </c>
      <c r="D39" s="4">
        <f>SUM(D31:D38)</f>
        <v>45.612923661704144</v>
      </c>
      <c r="E39" s="25">
        <f t="shared" si="13"/>
        <v>39192798.470000006</v>
      </c>
      <c r="F39" s="4">
        <f t="shared" si="13"/>
        <v>8.2784280423304555</v>
      </c>
      <c r="G39" s="15">
        <f t="shared" si="13"/>
        <v>1558</v>
      </c>
      <c r="H39" s="4">
        <f t="shared" si="13"/>
        <v>16.450216450216452</v>
      </c>
      <c r="I39" s="25">
        <f t="shared" si="13"/>
        <v>60441257.439999975</v>
      </c>
      <c r="J39" s="4">
        <f t="shared" si="13"/>
        <v>12.766595396039603</v>
      </c>
      <c r="K39" s="15">
        <f t="shared" si="13"/>
        <v>581</v>
      </c>
      <c r="L39" s="4">
        <f t="shared" si="13"/>
        <v>6.1345158906134509</v>
      </c>
      <c r="M39" s="25">
        <f t="shared" si="13"/>
        <v>65391301.920000009</v>
      </c>
      <c r="N39" s="4">
        <f>SUM(N31:N38)</f>
        <v>13.812159597467637</v>
      </c>
    </row>
    <row r="44" spans="2:14" ht="60" customHeight="1" x14ac:dyDescent="0.25">
      <c r="B44" s="26"/>
    </row>
  </sheetData>
  <mergeCells count="15">
    <mergeCell ref="B3:F3"/>
    <mergeCell ref="B9:M9"/>
    <mergeCell ref="B10:E10"/>
    <mergeCell ref="F10:I10"/>
    <mergeCell ref="J10:M10"/>
    <mergeCell ref="B16:N16"/>
    <mergeCell ref="B17:B18"/>
    <mergeCell ref="C17:F17"/>
    <mergeCell ref="G17:J17"/>
    <mergeCell ref="K17:M17"/>
    <mergeCell ref="B28:N28"/>
    <mergeCell ref="B29:B30"/>
    <mergeCell ref="C29:F29"/>
    <mergeCell ref="G29:J29"/>
    <mergeCell ref="K29:M29"/>
  </mergeCells>
  <pageMargins left="0.7" right="0.7" top="0.75" bottom="0.75" header="0.3" footer="0.3"/>
  <pageSetup paperSize="9" orientation="portrait" verticalDpi="0" r:id="rId1"/>
  <ignoredErrors>
    <ignoredError sqref="K24:L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369e9c-f5f7-4bea-b53a-fd30a954a730" xsi:nil="true"/>
    <lcf76f155ced4ddcb4097134ff3c332f xmlns="844bd5b9-f514-46d1-b7e8-13585dbf49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A225B35BB3064295F2C93F5F2C0A1A" ma:contentTypeVersion="14" ma:contentTypeDescription="Crear nuevo documento." ma:contentTypeScope="" ma:versionID="aa71be4c27c5ab89cf0e3f5d8220dd47">
  <xsd:schema xmlns:xsd="http://www.w3.org/2001/XMLSchema" xmlns:xs="http://www.w3.org/2001/XMLSchema" xmlns:p="http://schemas.microsoft.com/office/2006/metadata/properties" xmlns:ns2="844bd5b9-f514-46d1-b7e8-13585dbf4916" xmlns:ns3="77369e9c-f5f7-4bea-b53a-fd30a954a730" targetNamespace="http://schemas.microsoft.com/office/2006/metadata/properties" ma:root="true" ma:fieldsID="9d1001e5f429e9f2495cab95bfa14881" ns2:_="" ns3:_="">
    <xsd:import namespace="844bd5b9-f514-46d1-b7e8-13585dbf4916"/>
    <xsd:import namespace="77369e9c-f5f7-4bea-b53a-fd30a954a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bd5b9-f514-46d1-b7e8-13585dbf4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09aa915-dd52-4b6d-903e-32ce8862f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69e9c-f5f7-4bea-b53a-fd30a954a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726b274-35ed-4a71-b3a0-c7bb5c53f483}" ma:internalName="TaxCatchAll" ma:showField="CatchAllData" ma:web="77369e9c-f5f7-4bea-b53a-fd30a954a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72D75A-09D3-4EEA-8690-140F482E3A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C0555-53CF-41DB-9987-8D1598C9D99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77369e9c-f5f7-4bea-b53a-fd30a954a73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44bd5b9-f514-46d1-b7e8-13585dbf4916"/>
  </ds:schemaRefs>
</ds:datastoreItem>
</file>

<file path=customXml/itemProps3.xml><?xml version="1.0" encoding="utf-8"?>
<ds:datastoreItem xmlns:ds="http://schemas.openxmlformats.org/officeDocument/2006/customXml" ds:itemID="{40B5C9C9-1EA5-4040-A300-E5A1A2FD6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4bd5b9-f514-46d1-b7e8-13585dbf4916"/>
    <ds:schemaRef ds:uri="77369e9c-f5f7-4bea-b53a-fd30a954a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2º SEMESTRE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Manuel Olalla Gonzalez</dc:creator>
  <cp:keywords/>
  <dc:description/>
  <cp:lastModifiedBy>mdgt02 Mar Gomez Torres tfno:9252 86276</cp:lastModifiedBy>
  <cp:revision/>
  <dcterms:created xsi:type="dcterms:W3CDTF">2017-10-10T11:52:47Z</dcterms:created>
  <dcterms:modified xsi:type="dcterms:W3CDTF">2026-03-20T08:04:05Z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0x0101004DA225B35BB3064295F2C93F5F2C0A1A</vt:lpwstr>
  </property>
  <property fmtid="{D5CDD505-2E9C-101B-9397-08002B2CF9AE}" pid="3" name="MediaServiceImageTags">
    <vt:lpwstr/>
  </property>
</Properties>
</file>