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dgt02\Desktop\"/>
    </mc:Choice>
  </mc:AlternateContent>
  <xr:revisionPtr revIDLastSave="0" documentId="8_{9BC4DC4F-51F0-405E-8B88-ADE598226E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ADÍSTICA 1º SEMESTRE 2025" sheetId="3" r:id="rId1"/>
  </sheets>
  <definedNames>
    <definedName name="_xlnm._FilterDatabase" localSheetId="0" hidden="1">'ESTADÍSTICA 1º SEMESTRE 2025'!$B$16:$M$23</definedName>
    <definedName name="TABLA" localSheetId="0">#REF!</definedName>
    <definedName name="TAB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3" l="1"/>
  <c r="E37" i="3"/>
  <c r="G37" i="3"/>
  <c r="I37" i="3"/>
  <c r="K37" i="3"/>
  <c r="C37" i="3"/>
  <c r="E7" i="3"/>
  <c r="C7" i="3"/>
  <c r="H19" i="3" l="1"/>
  <c r="L32" i="3"/>
  <c r="H31" i="3"/>
  <c r="H32" i="3"/>
  <c r="H33" i="3"/>
  <c r="H34" i="3"/>
  <c r="H35" i="3"/>
  <c r="H36" i="3"/>
  <c r="D36" i="3"/>
  <c r="D33" i="3"/>
  <c r="N21" i="3"/>
  <c r="N35" i="3"/>
  <c r="N34" i="3"/>
  <c r="N33" i="3"/>
  <c r="N32" i="3"/>
  <c r="N31" i="3"/>
  <c r="N30" i="3"/>
  <c r="J31" i="3"/>
  <c r="J32" i="3"/>
  <c r="J33" i="3"/>
  <c r="J34" i="3"/>
  <c r="J35" i="3"/>
  <c r="J36" i="3"/>
  <c r="F31" i="3"/>
  <c r="F32" i="3"/>
  <c r="F33" i="3"/>
  <c r="F34" i="3"/>
  <c r="F35" i="3"/>
  <c r="F36" i="3"/>
  <c r="J37" i="3"/>
  <c r="N37" i="3"/>
  <c r="N22" i="3"/>
  <c r="N20" i="3"/>
  <c r="J19" i="3"/>
  <c r="N19" i="3"/>
  <c r="M23" i="3"/>
  <c r="K23" i="3"/>
  <c r="I23" i="3"/>
  <c r="G23" i="3"/>
  <c r="E23" i="3"/>
  <c r="C23" i="3"/>
  <c r="N23" i="3" l="1"/>
  <c r="C12" i="3"/>
  <c r="E12" i="3"/>
  <c r="M12" i="3"/>
  <c r="K12" i="3"/>
  <c r="F20" i="3"/>
  <c r="J20" i="3"/>
  <c r="I12" i="3"/>
  <c r="G12" i="3"/>
  <c r="D30" i="3"/>
  <c r="J22" i="3"/>
  <c r="D35" i="3"/>
  <c r="F5" i="3"/>
  <c r="F6" i="3"/>
  <c r="D6" i="3"/>
  <c r="J21" i="3"/>
  <c r="F22" i="3"/>
  <c r="D21" i="3"/>
  <c r="F30" i="3"/>
  <c r="F37" i="3" s="1"/>
  <c r="F21" i="3"/>
  <c r="J30" i="3"/>
  <c r="D31" i="3"/>
  <c r="D34" i="3"/>
  <c r="L19" i="3"/>
  <c r="D5" i="3"/>
  <c r="D20" i="3"/>
  <c r="D22" i="3"/>
  <c r="H20" i="3"/>
  <c r="H21" i="3"/>
  <c r="H22" i="3"/>
  <c r="H30" i="3"/>
  <c r="H37" i="3" s="1"/>
  <c r="L31" i="3"/>
  <c r="L33" i="3"/>
  <c r="L34" i="3"/>
  <c r="L35" i="3"/>
  <c r="D19" i="3"/>
  <c r="L20" i="3"/>
  <c r="L21" i="3"/>
  <c r="L22" i="3"/>
  <c r="L30" i="3"/>
  <c r="L37" i="3" s="1"/>
  <c r="D32" i="3"/>
  <c r="F19" i="3"/>
  <c r="D37" i="3" l="1"/>
  <c r="D23" i="3"/>
  <c r="D7" i="3"/>
  <c r="F7" i="3"/>
  <c r="F23" i="3"/>
  <c r="J23" i="3"/>
  <c r="H23" i="3"/>
  <c r="L23" i="3"/>
</calcChain>
</file>

<file path=xl/sharedStrings.xml><?xml version="1.0" encoding="utf-8"?>
<sst xmlns="http://schemas.openxmlformats.org/spreadsheetml/2006/main" count="69" uniqueCount="27">
  <si>
    <t>Basado en Sistema Dinámico de Adquisición</t>
  </si>
  <si>
    <t>Menor</t>
  </si>
  <si>
    <t>Basado en Acuerdo Marco</t>
  </si>
  <si>
    <t>Abierto</t>
  </si>
  <si>
    <t>Emergencia (Adjudicación Directa)</t>
  </si>
  <si>
    <t>CONTRATOS ADJUDICADOS PRIMER SEMESTRE 2025</t>
  </si>
  <si>
    <t>Nº Contratos</t>
  </si>
  <si>
    <t>Porcentaje</t>
  </si>
  <si>
    <t xml:space="preserve">Importe </t>
  </si>
  <si>
    <t>Contratos adjudicados a Pymes</t>
  </si>
  <si>
    <t>Contratos adjudicados al resto de empresas</t>
  </si>
  <si>
    <t>Total</t>
  </si>
  <si>
    <t>CONTRATOS ADJUDICADOS A  PYMES  CLASIFICADOS POR TIPO DE PYMES-PRIMER SEMESTRE 2025</t>
  </si>
  <si>
    <t>Microempresa</t>
  </si>
  <si>
    <t>Pequeña</t>
  </si>
  <si>
    <t>Mediana</t>
  </si>
  <si>
    <t>Nº de contratos</t>
  </si>
  <si>
    <t>Importe de adjudicación</t>
  </si>
  <si>
    <t>CONTRATOS ADJUDICADOS A  PYMES  CLASIFICADOS POR TIPO DE CONTRATO-PRIMER SEMESTRE 2025</t>
  </si>
  <si>
    <t>Concesión de servicios</t>
  </si>
  <si>
    <t xml:space="preserve">Obras </t>
  </si>
  <si>
    <t>Servicios</t>
  </si>
  <si>
    <t>Suministros</t>
  </si>
  <si>
    <t>TOTAL</t>
  </si>
  <si>
    <t>CONTRATOS ADJUDICADOS A  PYMES  CLASIFICADOS POR PROCEDIMIENTO DE ADJUDICACIÓN-PRIMER SEMESTRE 2025</t>
  </si>
  <si>
    <t>Negociado sin Publicidad</t>
  </si>
  <si>
    <t>Transportes Terrestres (Adjudicación Directa)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</si>
</sst>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Arial"/>
      <family val="2"/>
    </font>
    <font>
      <b/>
      <sz val="10"/>
      <color theme="4" tint="-0.499984740745262"/>
      <name val="Century Gothic"/>
      <family val="2"/>
    </font>
    <font>
      <b/>
      <sz val="11"/>
      <color theme="4" tint="-0.499984740745262"/>
      <name val="Century Gothic"/>
      <family val="2"/>
    </font>
    <font>
      <b/>
      <sz val="9"/>
      <color theme="4" tint="-0.49998474074526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2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37E1-4F61-46B1-84E7-CD4A8FE9D992}">
  <dimension ref="B3:N42"/>
  <sheetViews>
    <sheetView tabSelected="1" zoomScale="60" zoomScaleNormal="60" workbookViewId="0">
      <selection activeCell="H51" sqref="H51"/>
    </sheetView>
  </sheetViews>
  <sheetFormatPr baseColWidth="10" defaultColWidth="30.453125" defaultRowHeight="12.5" x14ac:dyDescent="0.25"/>
  <sheetData>
    <row r="3" spans="2:14" ht="47.15" customHeight="1" x14ac:dyDescent="0.25">
      <c r="B3" s="33" t="s">
        <v>5</v>
      </c>
      <c r="C3" s="34"/>
      <c r="D3" s="34"/>
      <c r="E3" s="34"/>
      <c r="F3" s="35"/>
    </row>
    <row r="4" spans="2:14" ht="26.5" customHeight="1" x14ac:dyDescent="0.25">
      <c r="B4" s="2"/>
      <c r="C4" s="2" t="s">
        <v>6</v>
      </c>
      <c r="D4" s="3" t="s">
        <v>7</v>
      </c>
      <c r="E4" s="4" t="s">
        <v>8</v>
      </c>
      <c r="F4" s="2" t="s">
        <v>7</v>
      </c>
    </row>
    <row r="5" spans="2:14" ht="43.5" customHeight="1" x14ac:dyDescent="0.25">
      <c r="B5" s="5" t="s">
        <v>9</v>
      </c>
      <c r="C5" s="6">
        <v>5380</v>
      </c>
      <c r="D5" s="7">
        <f>(C5*100)/$C$7</f>
        <v>60.131887783614623</v>
      </c>
      <c r="E5" s="8">
        <v>119094468.42999995</v>
      </c>
      <c r="F5" s="7">
        <f>(E5*100)/$E$7</f>
        <v>27.773037291539449</v>
      </c>
      <c r="J5" s="1"/>
      <c r="L5" s="1"/>
    </row>
    <row r="6" spans="2:14" ht="45.65" customHeight="1" x14ac:dyDescent="0.25">
      <c r="B6" s="9" t="s">
        <v>10</v>
      </c>
      <c r="C6" s="10">
        <v>3567</v>
      </c>
      <c r="D6" s="7">
        <f>(C6*100)/$C$7</f>
        <v>39.868112216385377</v>
      </c>
      <c r="E6" s="11">
        <v>309718798.12</v>
      </c>
      <c r="F6" s="7">
        <f>(E6*100)/$E$7</f>
        <v>72.226962708460547</v>
      </c>
      <c r="I6" s="1"/>
    </row>
    <row r="7" spans="2:14" ht="25" customHeight="1" x14ac:dyDescent="0.3">
      <c r="B7" s="12" t="s">
        <v>11</v>
      </c>
      <c r="C7" s="13">
        <f>SUM(C5:C6)</f>
        <v>8947</v>
      </c>
      <c r="D7" s="14">
        <f>SUM(D5:D6)</f>
        <v>100</v>
      </c>
      <c r="E7" s="15">
        <f>SUM(E5:E6)</f>
        <v>428813266.54999995</v>
      </c>
      <c r="F7" s="14">
        <f>SUM(F5:F6)</f>
        <v>100</v>
      </c>
    </row>
    <row r="8" spans="2:14" ht="35.5" customHeight="1" x14ac:dyDescent="0.25"/>
    <row r="9" spans="2:14" ht="39" customHeight="1" x14ac:dyDescent="0.25">
      <c r="B9" s="36" t="s">
        <v>12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4" ht="34" customHeight="1" x14ac:dyDescent="0.25">
      <c r="B10" s="49" t="s">
        <v>13</v>
      </c>
      <c r="C10" s="50"/>
      <c r="D10" s="50"/>
      <c r="E10" s="51"/>
      <c r="F10" s="46" t="s">
        <v>14</v>
      </c>
      <c r="G10" s="47"/>
      <c r="H10" s="47"/>
      <c r="I10" s="48"/>
      <c r="J10" s="43" t="s">
        <v>15</v>
      </c>
      <c r="K10" s="44"/>
      <c r="L10" s="44"/>
      <c r="M10" s="45"/>
    </row>
    <row r="11" spans="2:14" ht="14" x14ac:dyDescent="0.25">
      <c r="B11" s="16" t="s">
        <v>16</v>
      </c>
      <c r="C11" s="16" t="s">
        <v>7</v>
      </c>
      <c r="D11" s="16" t="s">
        <v>17</v>
      </c>
      <c r="E11" s="16" t="s">
        <v>7</v>
      </c>
      <c r="F11" s="16" t="s">
        <v>16</v>
      </c>
      <c r="G11" s="16" t="s">
        <v>7</v>
      </c>
      <c r="H11" s="16" t="s">
        <v>17</v>
      </c>
      <c r="I11" s="16" t="s">
        <v>7</v>
      </c>
      <c r="J11" s="16" t="s">
        <v>16</v>
      </c>
      <c r="K11" s="16" t="s">
        <v>7</v>
      </c>
      <c r="L11" s="16" t="s">
        <v>17</v>
      </c>
      <c r="M11" s="16" t="s">
        <v>7</v>
      </c>
    </row>
    <row r="12" spans="2:14" ht="24" customHeight="1" x14ac:dyDescent="0.25">
      <c r="B12" s="6">
        <v>3364</v>
      </c>
      <c r="C12" s="17">
        <f>(B12*100)/C7</f>
        <v>37.599195260981332</v>
      </c>
      <c r="D12" s="8">
        <v>21865106.939999975</v>
      </c>
      <c r="E12" s="17">
        <f>(D12*100)/E7</f>
        <v>5.0989809890712623</v>
      </c>
      <c r="F12" s="6">
        <v>1430</v>
      </c>
      <c r="G12" s="7">
        <f>(F12*100)/C7</f>
        <v>15.983011065161506</v>
      </c>
      <c r="H12" s="8">
        <v>35230227.940000169</v>
      </c>
      <c r="I12" s="17">
        <f>(H12*100)/E7</f>
        <v>8.2157504648686732</v>
      </c>
      <c r="J12" s="6">
        <v>586</v>
      </c>
      <c r="K12" s="17">
        <f>(J12*100)/C7</f>
        <v>6.5496814574717783</v>
      </c>
      <c r="L12" s="8">
        <v>61999133.54999999</v>
      </c>
      <c r="M12" s="17">
        <f>(L12*100)/E7</f>
        <v>14.458305837599557</v>
      </c>
    </row>
    <row r="14" spans="2:14" x14ac:dyDescent="0.25">
      <c r="C14" s="18"/>
      <c r="D14" s="19"/>
    </row>
    <row r="16" spans="2:14" ht="43.5" customHeight="1" x14ac:dyDescent="0.25">
      <c r="B16" s="53" t="s">
        <v>18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2:14" ht="43" customHeight="1" x14ac:dyDescent="0.25">
      <c r="B17" s="55"/>
      <c r="C17" s="37" t="s">
        <v>13</v>
      </c>
      <c r="D17" s="38"/>
      <c r="E17" s="38"/>
      <c r="F17" s="39"/>
      <c r="G17" s="52" t="s">
        <v>14</v>
      </c>
      <c r="H17" s="52"/>
      <c r="I17" s="52"/>
      <c r="J17" s="52"/>
      <c r="K17" s="54" t="s">
        <v>15</v>
      </c>
      <c r="L17" s="54"/>
      <c r="M17" s="54"/>
      <c r="N17" s="54"/>
    </row>
    <row r="18" spans="2:14" ht="14" x14ac:dyDescent="0.25">
      <c r="B18" s="27"/>
      <c r="C18" s="6" t="s">
        <v>16</v>
      </c>
      <c r="D18" s="6" t="s">
        <v>7</v>
      </c>
      <c r="E18" s="6" t="s">
        <v>17</v>
      </c>
      <c r="F18" s="6" t="s">
        <v>7</v>
      </c>
      <c r="G18" s="6" t="s">
        <v>16</v>
      </c>
      <c r="H18" s="6" t="s">
        <v>7</v>
      </c>
      <c r="I18" s="6" t="s">
        <v>17</v>
      </c>
      <c r="J18" s="6" t="s">
        <v>7</v>
      </c>
      <c r="K18" s="6" t="s">
        <v>16</v>
      </c>
      <c r="L18" s="6" t="s">
        <v>7</v>
      </c>
      <c r="M18" s="6" t="s">
        <v>17</v>
      </c>
      <c r="N18" s="6" t="s">
        <v>7</v>
      </c>
    </row>
    <row r="19" spans="2:14" ht="14" x14ac:dyDescent="0.25">
      <c r="B19" s="20" t="s">
        <v>19</v>
      </c>
      <c r="C19" s="6">
        <v>3</v>
      </c>
      <c r="D19" s="17">
        <f t="shared" ref="D19:D22" si="0">(C19*100)/$C$7</f>
        <v>3.3530792444394768E-2</v>
      </c>
      <c r="E19" s="21">
        <v>657504</v>
      </c>
      <c r="F19" s="17">
        <f t="shared" ref="F19:F22" si="1">E19*100/$E$7</f>
        <v>0.15333107701865714</v>
      </c>
      <c r="G19" s="22">
        <v>2</v>
      </c>
      <c r="H19" s="7">
        <f>G19*100/$C$7</f>
        <v>2.2353861629596513E-2</v>
      </c>
      <c r="I19" s="21">
        <v>657600</v>
      </c>
      <c r="J19" s="17">
        <f>I19*100/$E$7</f>
        <v>0.15335346438572076</v>
      </c>
      <c r="K19" s="6">
        <v>4</v>
      </c>
      <c r="L19" s="17">
        <f t="shared" ref="L19:L22" si="2">K19*100/$C$7</f>
        <v>4.4707723259193026E-2</v>
      </c>
      <c r="M19" s="23">
        <v>1668081.4</v>
      </c>
      <c r="N19" s="17">
        <f>M19*100/$E$7</f>
        <v>0.38899948535186013</v>
      </c>
    </row>
    <row r="20" spans="2:14" ht="14" x14ac:dyDescent="0.25">
      <c r="B20" s="20" t="s">
        <v>20</v>
      </c>
      <c r="C20" s="6">
        <v>223</v>
      </c>
      <c r="D20" s="17">
        <f t="shared" si="0"/>
        <v>2.492455571700011</v>
      </c>
      <c r="E20" s="21">
        <v>5758601.7599999951</v>
      </c>
      <c r="F20" s="17">
        <f t="shared" si="1"/>
        <v>1.3429159518152496</v>
      </c>
      <c r="G20" s="24">
        <v>116</v>
      </c>
      <c r="H20" s="7">
        <f>G20*100/$C$7</f>
        <v>1.2965239745165977</v>
      </c>
      <c r="I20" s="21">
        <v>13188846.159999987</v>
      </c>
      <c r="J20" s="17">
        <f>I20*100/$E$7</f>
        <v>3.0756618763477923</v>
      </c>
      <c r="K20" s="6">
        <v>19</v>
      </c>
      <c r="L20" s="17">
        <f t="shared" si="2"/>
        <v>0.21236168548116688</v>
      </c>
      <c r="M20" s="23">
        <v>3264155.4900000007</v>
      </c>
      <c r="N20" s="17">
        <f>M20*100/$E$7</f>
        <v>0.76120674070129257</v>
      </c>
    </row>
    <row r="21" spans="2:14" ht="14" x14ac:dyDescent="0.25">
      <c r="B21" s="20" t="s">
        <v>21</v>
      </c>
      <c r="C21" s="6">
        <v>1820</v>
      </c>
      <c r="D21" s="17">
        <f t="shared" si="0"/>
        <v>20.342014082932828</v>
      </c>
      <c r="E21" s="21">
        <v>11474509.170000002</v>
      </c>
      <c r="F21" s="17">
        <f t="shared" si="1"/>
        <v>2.6758755069118334</v>
      </c>
      <c r="G21" s="24">
        <v>511</v>
      </c>
      <c r="H21" s="7">
        <f t="shared" ref="H21:H22" si="3">G21*100/$C$7</f>
        <v>5.7114116463619089</v>
      </c>
      <c r="I21" s="21">
        <v>8377632.3600000087</v>
      </c>
      <c r="J21" s="17">
        <f t="shared" ref="J21:J22" si="4">I21*100/$E$7</f>
        <v>1.9536784454925837</v>
      </c>
      <c r="K21" s="6">
        <v>207</v>
      </c>
      <c r="L21" s="17">
        <f t="shared" si="2"/>
        <v>2.3136246786632393</v>
      </c>
      <c r="M21" s="23">
        <v>11863127.420000009</v>
      </c>
      <c r="N21" s="17">
        <f t="shared" ref="N21:N22" si="5">M21*100/$E$7</f>
        <v>2.7665019591031612</v>
      </c>
    </row>
    <row r="22" spans="2:14" ht="14" x14ac:dyDescent="0.25">
      <c r="B22" s="20" t="s">
        <v>22</v>
      </c>
      <c r="C22" s="6">
        <v>1318</v>
      </c>
      <c r="D22" s="17">
        <f t="shared" si="0"/>
        <v>14.731194813904102</v>
      </c>
      <c r="E22" s="21">
        <v>3974492.0100000058</v>
      </c>
      <c r="F22" s="17">
        <f t="shared" si="1"/>
        <v>0.92685845332552863</v>
      </c>
      <c r="G22" s="24">
        <v>801</v>
      </c>
      <c r="H22" s="7">
        <f t="shared" si="3"/>
        <v>8.9527215826534032</v>
      </c>
      <c r="I22" s="21">
        <v>13006149.419999998</v>
      </c>
      <c r="J22" s="17">
        <f t="shared" si="4"/>
        <v>3.033056678642537</v>
      </c>
      <c r="K22" s="6">
        <v>356</v>
      </c>
      <c r="L22" s="17">
        <f t="shared" si="2"/>
        <v>3.9789873700681793</v>
      </c>
      <c r="M22" s="23">
        <v>45203769.240000024</v>
      </c>
      <c r="N22" s="17">
        <f t="shared" si="5"/>
        <v>10.541597652443254</v>
      </c>
    </row>
    <row r="23" spans="2:14" ht="14" x14ac:dyDescent="0.25">
      <c r="B23" s="20" t="s">
        <v>23</v>
      </c>
      <c r="C23" s="16">
        <f t="shared" ref="C23:N23" si="6">SUM(C19:C22)</f>
        <v>3364</v>
      </c>
      <c r="D23" s="4">
        <f t="shared" si="6"/>
        <v>37.599195260981332</v>
      </c>
      <c r="E23" s="25">
        <f t="shared" si="6"/>
        <v>21865106.940000001</v>
      </c>
      <c r="F23" s="4">
        <f t="shared" si="6"/>
        <v>5.0989809890712685</v>
      </c>
      <c r="G23" s="16">
        <f t="shared" si="6"/>
        <v>1430</v>
      </c>
      <c r="H23" s="4">
        <f t="shared" si="6"/>
        <v>15.983011065161506</v>
      </c>
      <c r="I23" s="25">
        <f t="shared" si="6"/>
        <v>35230227.939999998</v>
      </c>
      <c r="J23" s="4">
        <f t="shared" si="6"/>
        <v>8.2157504648686341</v>
      </c>
      <c r="K23" s="16">
        <f t="shared" si="6"/>
        <v>586</v>
      </c>
      <c r="L23" s="4">
        <f t="shared" si="6"/>
        <v>6.5496814574717783</v>
      </c>
      <c r="M23" s="25">
        <f t="shared" si="6"/>
        <v>61999133.550000034</v>
      </c>
      <c r="N23" s="4">
        <f t="shared" si="6"/>
        <v>14.458305837599568</v>
      </c>
    </row>
    <row r="27" spans="2:14" ht="31.5" customHeight="1" x14ac:dyDescent="0.25">
      <c r="B27" s="28" t="s">
        <v>24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</row>
    <row r="28" spans="2:14" ht="25.5" customHeight="1" x14ac:dyDescent="0.25">
      <c r="B28" s="26"/>
      <c r="C28" s="37" t="s">
        <v>13</v>
      </c>
      <c r="D28" s="38"/>
      <c r="E28" s="38"/>
      <c r="F28" s="39"/>
      <c r="G28" s="40" t="s">
        <v>14</v>
      </c>
      <c r="H28" s="41"/>
      <c r="I28" s="41"/>
      <c r="J28" s="42"/>
      <c r="K28" s="31" t="s">
        <v>15</v>
      </c>
      <c r="L28" s="32"/>
      <c r="M28" s="32"/>
      <c r="N28" s="32"/>
    </row>
    <row r="29" spans="2:14" ht="14" x14ac:dyDescent="0.25">
      <c r="B29" s="27"/>
      <c r="C29" s="6" t="s">
        <v>16</v>
      </c>
      <c r="D29" s="6" t="s">
        <v>7</v>
      </c>
      <c r="E29" s="6" t="s">
        <v>17</v>
      </c>
      <c r="F29" s="6" t="s">
        <v>7</v>
      </c>
      <c r="G29" s="6" t="s">
        <v>16</v>
      </c>
      <c r="H29" s="6" t="s">
        <v>7</v>
      </c>
      <c r="I29" s="6" t="s">
        <v>17</v>
      </c>
      <c r="J29" s="6" t="s">
        <v>7</v>
      </c>
      <c r="K29" s="6" t="s">
        <v>16</v>
      </c>
      <c r="L29" s="6" t="s">
        <v>7</v>
      </c>
      <c r="M29" s="6" t="s">
        <v>17</v>
      </c>
      <c r="N29" s="6" t="s">
        <v>7</v>
      </c>
    </row>
    <row r="30" spans="2:14" ht="19" customHeight="1" x14ac:dyDescent="0.25">
      <c r="B30" s="20" t="s">
        <v>3</v>
      </c>
      <c r="C30" s="6">
        <v>81</v>
      </c>
      <c r="D30" s="17">
        <f>C30*100/$C$7</f>
        <v>0.90533139599865875</v>
      </c>
      <c r="E30" s="21">
        <v>8496903.3599999994</v>
      </c>
      <c r="F30" s="17">
        <f>E30*100/$E$7</f>
        <v>1.9814926502534536</v>
      </c>
      <c r="G30" s="6">
        <v>130</v>
      </c>
      <c r="H30" s="17">
        <f>G30*100/$C$7</f>
        <v>1.4530010059237732</v>
      </c>
      <c r="I30" s="21">
        <v>21785093.820000011</v>
      </c>
      <c r="J30" s="17">
        <f>I30*100/$E$7</f>
        <v>5.0803217902447644</v>
      </c>
      <c r="K30" s="6">
        <v>66</v>
      </c>
      <c r="L30" s="17">
        <f>K30*100/$C$7</f>
        <v>0.73767743377668493</v>
      </c>
      <c r="M30" s="21">
        <v>12883473.540000001</v>
      </c>
      <c r="N30" s="17">
        <f>M30*100/$E$7</f>
        <v>3.004448449940337</v>
      </c>
    </row>
    <row r="31" spans="2:14" ht="14" x14ac:dyDescent="0.25">
      <c r="B31" s="20" t="s">
        <v>2</v>
      </c>
      <c r="C31" s="6">
        <v>24</v>
      </c>
      <c r="D31" s="17">
        <f t="shared" ref="D31:D36" si="7">C31*100/$C$7</f>
        <v>0.26824633955515814</v>
      </c>
      <c r="E31" s="21">
        <v>131733.88999999998</v>
      </c>
      <c r="F31" s="17">
        <f t="shared" ref="F31:F36" si="8">E31*100/$E$7</f>
        <v>3.0720572397365347E-2</v>
      </c>
      <c r="G31" s="6">
        <v>54</v>
      </c>
      <c r="H31" s="17">
        <f t="shared" ref="H31:H36" si="9">G31*100/$C$7</f>
        <v>0.60355426399910583</v>
      </c>
      <c r="I31" s="21">
        <v>3984672.43</v>
      </c>
      <c r="J31" s="17">
        <f t="shared" ref="J31:J37" si="10">I31*100/$E$7</f>
        <v>0.92923254498596164</v>
      </c>
      <c r="K31" s="6">
        <v>62</v>
      </c>
      <c r="L31" s="17">
        <f>K31*100/$C$7</f>
        <v>0.6929697105174919</v>
      </c>
      <c r="M31" s="21">
        <v>42176535.849999987</v>
      </c>
      <c r="N31" s="17">
        <f t="shared" ref="N31:N37" si="11">M31*100/$E$7</f>
        <v>9.8356415577646708</v>
      </c>
    </row>
    <row r="32" spans="2:14" ht="28" x14ac:dyDescent="0.25">
      <c r="B32" s="20" t="s">
        <v>0</v>
      </c>
      <c r="C32" s="6">
        <v>15</v>
      </c>
      <c r="D32" s="17">
        <f t="shared" si="7"/>
        <v>0.16765396222197385</v>
      </c>
      <c r="E32" s="21">
        <v>60741.04</v>
      </c>
      <c r="F32" s="17">
        <f t="shared" si="8"/>
        <v>1.4164916232347384E-2</v>
      </c>
      <c r="G32" s="6">
        <v>1</v>
      </c>
      <c r="H32" s="17">
        <f t="shared" si="9"/>
        <v>1.1176930814798256E-2</v>
      </c>
      <c r="I32" s="21">
        <v>1977.44</v>
      </c>
      <c r="J32" s="17">
        <f t="shared" si="10"/>
        <v>4.6114244923190336E-4</v>
      </c>
      <c r="K32" s="6">
        <v>4</v>
      </c>
      <c r="L32" s="17">
        <f>K32*100/$C$7</f>
        <v>4.4707723259193026E-2</v>
      </c>
      <c r="M32" s="21">
        <v>80894.31</v>
      </c>
      <c r="N32" s="17">
        <f t="shared" si="11"/>
        <v>1.8864693867993391E-2</v>
      </c>
    </row>
    <row r="33" spans="2:14" ht="28" x14ac:dyDescent="0.25">
      <c r="B33" s="20" t="s">
        <v>4</v>
      </c>
      <c r="C33" s="6">
        <v>4</v>
      </c>
      <c r="D33" s="17">
        <f t="shared" si="7"/>
        <v>4.4707723259193026E-2</v>
      </c>
      <c r="E33" s="21">
        <v>204606.46</v>
      </c>
      <c r="F33" s="17">
        <f t="shared" si="8"/>
        <v>4.7714582537558392E-2</v>
      </c>
      <c r="G33" s="6">
        <v>5</v>
      </c>
      <c r="H33" s="17">
        <f t="shared" si="9"/>
        <v>5.5884654073991284E-2</v>
      </c>
      <c r="I33" s="21">
        <v>675277.35</v>
      </c>
      <c r="J33" s="17">
        <f t="shared" si="10"/>
        <v>0.15747585316865706</v>
      </c>
      <c r="K33" s="6">
        <v>429</v>
      </c>
      <c r="L33" s="17">
        <f>K33*100/$C$7</f>
        <v>4.7949033195484523</v>
      </c>
      <c r="M33" s="21">
        <v>1547066.0199999998</v>
      </c>
      <c r="N33" s="17">
        <f t="shared" si="11"/>
        <v>0.36077848813933805</v>
      </c>
    </row>
    <row r="34" spans="2:14" ht="22.5" customHeight="1" x14ac:dyDescent="0.25">
      <c r="B34" s="20" t="s">
        <v>1</v>
      </c>
      <c r="C34" s="6">
        <v>3217</v>
      </c>
      <c r="D34" s="17">
        <f t="shared" si="7"/>
        <v>35.956186431205992</v>
      </c>
      <c r="E34" s="21">
        <v>11291852.329999998</v>
      </c>
      <c r="F34" s="17">
        <f t="shared" si="8"/>
        <v>2.6332796139560108</v>
      </c>
      <c r="G34" s="6">
        <v>1208</v>
      </c>
      <c r="H34" s="17">
        <f t="shared" si="9"/>
        <v>13.501732424276295</v>
      </c>
      <c r="I34" s="21">
        <v>4895974.2499999944</v>
      </c>
      <c r="J34" s="17">
        <f t="shared" si="10"/>
        <v>1.1417497152992397</v>
      </c>
      <c r="K34" s="6">
        <v>21</v>
      </c>
      <c r="L34" s="17">
        <f t="shared" ref="L34:L35" si="12">K34*100/$C$7</f>
        <v>0.2347155471107634</v>
      </c>
      <c r="M34" s="21">
        <v>3643082.4299999997</v>
      </c>
      <c r="N34" s="17">
        <f t="shared" si="11"/>
        <v>0.84957316253535586</v>
      </c>
    </row>
    <row r="35" spans="2:14" ht="14" x14ac:dyDescent="0.25">
      <c r="B35" s="20" t="s">
        <v>25</v>
      </c>
      <c r="C35" s="6">
        <v>21</v>
      </c>
      <c r="D35" s="17">
        <f t="shared" si="7"/>
        <v>0.2347155471107634</v>
      </c>
      <c r="E35" s="21">
        <v>1381715.8599999999</v>
      </c>
      <c r="F35" s="17">
        <f t="shared" si="8"/>
        <v>0.32221854307739589</v>
      </c>
      <c r="G35" s="6">
        <v>30</v>
      </c>
      <c r="H35" s="17">
        <f t="shared" si="9"/>
        <v>0.33530792444394769</v>
      </c>
      <c r="I35" s="21">
        <v>3229632.6499999994</v>
      </c>
      <c r="J35" s="17">
        <f t="shared" si="10"/>
        <v>0.75315595433506066</v>
      </c>
      <c r="K35" s="6">
        <v>4</v>
      </c>
      <c r="L35" s="17">
        <f t="shared" si="12"/>
        <v>4.4707723259193026E-2</v>
      </c>
      <c r="M35" s="21">
        <v>1668081.4</v>
      </c>
      <c r="N35" s="17">
        <f t="shared" si="11"/>
        <v>0.38899948535186013</v>
      </c>
    </row>
    <row r="36" spans="2:14" ht="28" x14ac:dyDescent="0.25">
      <c r="B36" s="20" t="s">
        <v>26</v>
      </c>
      <c r="C36" s="6">
        <v>2</v>
      </c>
      <c r="D36" s="17">
        <f t="shared" si="7"/>
        <v>2.2353861629596513E-2</v>
      </c>
      <c r="E36" s="21">
        <v>297554</v>
      </c>
      <c r="F36" s="17">
        <f t="shared" si="8"/>
        <v>6.939011061713618E-2</v>
      </c>
      <c r="G36" s="6">
        <v>2</v>
      </c>
      <c r="H36" s="17">
        <f t="shared" si="9"/>
        <v>2.2353861629596513E-2</v>
      </c>
      <c r="I36" s="21">
        <v>657600</v>
      </c>
      <c r="J36" s="17">
        <f t="shared" si="10"/>
        <v>0.15335346438572076</v>
      </c>
      <c r="K36" s="6"/>
      <c r="L36" s="17"/>
      <c r="M36" s="8"/>
      <c r="N36" s="17"/>
    </row>
    <row r="37" spans="2:14" ht="14" x14ac:dyDescent="0.25">
      <c r="B37" s="20" t="s">
        <v>23</v>
      </c>
      <c r="C37" s="16">
        <f>SUM(C30:C36)</f>
        <v>3364</v>
      </c>
      <c r="D37" s="4">
        <f>SUM(D30:D36)</f>
        <v>37.59919526098134</v>
      </c>
      <c r="E37" s="25">
        <f t="shared" ref="E37:L37" si="13">SUM(E30:E36)</f>
        <v>21865106.939999998</v>
      </c>
      <c r="F37" s="4">
        <f t="shared" si="13"/>
        <v>5.0989809890712676</v>
      </c>
      <c r="G37" s="16">
        <f t="shared" si="13"/>
        <v>1430</v>
      </c>
      <c r="H37" s="4">
        <f t="shared" si="13"/>
        <v>15.983011065161508</v>
      </c>
      <c r="I37" s="25">
        <f t="shared" si="13"/>
        <v>35230227.940000005</v>
      </c>
      <c r="J37" s="4">
        <f t="shared" si="10"/>
        <v>8.2157504648686359</v>
      </c>
      <c r="K37" s="16">
        <f t="shared" si="13"/>
        <v>586</v>
      </c>
      <c r="L37" s="4">
        <f t="shared" si="13"/>
        <v>6.5496814574717783</v>
      </c>
      <c r="M37" s="25">
        <f>SUM(M30:M36)</f>
        <v>61999133.54999999</v>
      </c>
      <c r="N37" s="4">
        <f t="shared" si="11"/>
        <v>14.458305837599557</v>
      </c>
    </row>
    <row r="42" spans="2:14" x14ac:dyDescent="0.25">
      <c r="B42" s="18"/>
    </row>
  </sheetData>
  <mergeCells count="15">
    <mergeCell ref="B28:B29"/>
    <mergeCell ref="B27:N27"/>
    <mergeCell ref="K28:N28"/>
    <mergeCell ref="B3:F3"/>
    <mergeCell ref="B9:M9"/>
    <mergeCell ref="C28:F28"/>
    <mergeCell ref="G28:J28"/>
    <mergeCell ref="J10:M10"/>
    <mergeCell ref="F10:I10"/>
    <mergeCell ref="B10:E10"/>
    <mergeCell ref="C17:F17"/>
    <mergeCell ref="G17:J17"/>
    <mergeCell ref="B16:N16"/>
    <mergeCell ref="K17:N17"/>
    <mergeCell ref="B17:B18"/>
  </mergeCells>
  <pageMargins left="0.7" right="0.7" top="0.75" bottom="0.75" header="0.3" footer="0.3"/>
  <pageSetup paperSize="9" orientation="portrait" verticalDpi="0" r:id="rId1"/>
  <ignoredErrors>
    <ignoredError sqref="J3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A225B35BB3064295F2C93F5F2C0A1A" ma:contentTypeVersion="14" ma:contentTypeDescription="Crear nuevo documento." ma:contentTypeScope="" ma:versionID="e813ed7aaed1972613cd80cf711b0869">
  <xsd:schema xmlns:xsd="http://www.w3.org/2001/XMLSchema" xmlns:xs="http://www.w3.org/2001/XMLSchema" xmlns:p="http://schemas.microsoft.com/office/2006/metadata/properties" xmlns:ns2="844bd5b9-f514-46d1-b7e8-13585dbf4916" xmlns:ns3="77369e9c-f5f7-4bea-b53a-fd30a954a730" targetNamespace="http://schemas.microsoft.com/office/2006/metadata/properties" ma:root="true" ma:fieldsID="586a7fa9c217616fc838720c0c878e16" ns2:_="" ns3:_="">
    <xsd:import namespace="844bd5b9-f514-46d1-b7e8-13585dbf4916"/>
    <xsd:import namespace="77369e9c-f5f7-4bea-b53a-fd30a954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bd5b9-f514-46d1-b7e8-13585dbf4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69e9c-f5f7-4bea-b53a-fd30a954a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726b274-35ed-4a71-b3a0-c7bb5c53f483}" ma:internalName="TaxCatchAll" ma:showField="CatchAllData" ma:web="77369e9c-f5f7-4bea-b53a-fd30a954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369e9c-f5f7-4bea-b53a-fd30a954a730" xsi:nil="true"/>
    <lcf76f155ced4ddcb4097134ff3c332f xmlns="844bd5b9-f514-46d1-b7e8-13585dbf49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604BDD-403F-4373-992C-2125E5EB2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4bd5b9-f514-46d1-b7e8-13585dbf4916"/>
    <ds:schemaRef ds:uri="77369e9c-f5f7-4bea-b53a-fd30a954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698B5-E75F-4BD4-822E-CF994D619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46760-FD79-43D5-9751-44A77F7A82B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77369e9c-f5f7-4bea-b53a-fd30a954a730"/>
    <ds:schemaRef ds:uri="844bd5b9-f514-46d1-b7e8-13585dbf491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1º SEMESTRE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Manuel Olalla Gonzalez</dc:creator>
  <cp:keywords/>
  <dc:description/>
  <cp:lastModifiedBy>mdgt02 Mar Gomez Torres tfno:9252 86276</cp:lastModifiedBy>
  <cp:revision/>
  <dcterms:created xsi:type="dcterms:W3CDTF">2017-10-10T11:52:47Z</dcterms:created>
  <dcterms:modified xsi:type="dcterms:W3CDTF">2026-01-14T11:58:22Z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0x0101004DA225B35BB3064295F2C93F5F2C0A1A</vt:lpwstr>
  </property>
  <property fmtid="{D5CDD505-2E9C-101B-9397-08002B2CF9AE}" pid="3" name="MediaServiceImageTags">
    <vt:lpwstr/>
  </property>
</Properties>
</file>