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dgt02\Desktop\"/>
    </mc:Choice>
  </mc:AlternateContent>
  <xr:revisionPtr revIDLastSave="0" documentId="8_{225F68F3-B17D-40A0-AAF4-755A3F24D8CA}" xr6:coauthVersionLast="36" xr6:coauthVersionMax="36" xr10:uidLastSave="{00000000-0000-0000-0000-000000000000}"/>
  <bookViews>
    <workbookView xWindow="32760" yWindow="32760" windowWidth="28800" windowHeight="12768" xr2:uid="{00000000-000D-0000-FFFF-FFFF00000000}"/>
  </bookViews>
  <sheets>
    <sheet name="ESTADÍSTICA 2º SEMESTRE 2024" sheetId="3" r:id="rId1"/>
  </sheets>
  <definedNames>
    <definedName name="_xlnm._FilterDatabase" localSheetId="0" hidden="1">'ESTADÍSTICA 2º SEMESTRE 2024'!$B$16:$N$24</definedName>
    <definedName name="TABLA" localSheetId="0">#REF!</definedName>
    <definedName name="TABLA">#REF!</definedName>
  </definedNames>
  <calcPr calcId="191029"/>
</workbook>
</file>

<file path=xl/calcChain.xml><?xml version="1.0" encoding="utf-8"?>
<calcChain xmlns="http://schemas.openxmlformats.org/spreadsheetml/2006/main">
  <c r="Q12" i="3" l="1"/>
  <c r="O12" i="3"/>
  <c r="Q39" i="3"/>
  <c r="O39" i="3"/>
  <c r="R36" i="3"/>
  <c r="P36" i="3"/>
  <c r="Q24" i="3"/>
  <c r="O24" i="3"/>
  <c r="R23" i="3"/>
  <c r="P23" i="3"/>
  <c r="R22" i="3"/>
  <c r="P22" i="3"/>
  <c r="R21" i="3"/>
  <c r="R24" i="3" s="1"/>
  <c r="P21" i="3"/>
  <c r="D36" i="3"/>
  <c r="M39" i="3"/>
  <c r="K39" i="3"/>
  <c r="I39" i="3"/>
  <c r="G39" i="3"/>
  <c r="E39" i="3"/>
  <c r="C39" i="3"/>
  <c r="M24" i="3"/>
  <c r="K24" i="3"/>
  <c r="I24" i="3"/>
  <c r="G24" i="3"/>
  <c r="E24" i="3"/>
  <c r="C24" i="3"/>
  <c r="E7" i="3"/>
  <c r="J37" i="3" s="1"/>
  <c r="R39" i="3" l="1"/>
  <c r="P39" i="3"/>
  <c r="P24" i="3"/>
  <c r="D33" i="3"/>
  <c r="H34" i="3"/>
  <c r="G12" i="3"/>
  <c r="D19" i="3"/>
  <c r="D22" i="3"/>
  <c r="D5" i="3"/>
  <c r="H23" i="3"/>
  <c r="L34" i="3"/>
  <c r="H35" i="3"/>
  <c r="L36" i="3"/>
  <c r="D38" i="3"/>
  <c r="L20" i="3"/>
  <c r="D31" i="3"/>
  <c r="D6" i="3"/>
  <c r="F22" i="3"/>
  <c r="F31" i="3"/>
  <c r="F5" i="3"/>
  <c r="E12" i="3"/>
  <c r="J19" i="3"/>
  <c r="F21" i="3"/>
  <c r="J22" i="3"/>
  <c r="N23" i="3"/>
  <c r="J31" i="3"/>
  <c r="J33" i="3"/>
  <c r="D35" i="3"/>
  <c r="H36" i="3"/>
  <c r="L37" i="3"/>
  <c r="F19" i="3"/>
  <c r="D20" i="3"/>
  <c r="H21" i="3"/>
  <c r="L22" i="3"/>
  <c r="L24" i="3" s="1"/>
  <c r="L31" i="3"/>
  <c r="L33" i="3"/>
  <c r="F35" i="3"/>
  <c r="J36" i="3"/>
  <c r="N37" i="3"/>
  <c r="F6" i="3"/>
  <c r="F20" i="3"/>
  <c r="N22" i="3"/>
  <c r="N33" i="3"/>
  <c r="K12" i="3"/>
  <c r="H20" i="3"/>
  <c r="L21" i="3"/>
  <c r="D23" i="3"/>
  <c r="D32" i="3"/>
  <c r="D34" i="3"/>
  <c r="J35" i="3"/>
  <c r="N36" i="3"/>
  <c r="F38" i="3"/>
  <c r="I12" i="3"/>
  <c r="J21" i="3"/>
  <c r="N31" i="3"/>
  <c r="M12" i="3"/>
  <c r="J20" i="3"/>
  <c r="N21" i="3"/>
  <c r="F23" i="3"/>
  <c r="F32" i="3"/>
  <c r="F34" i="3"/>
  <c r="L35" i="3"/>
  <c r="D37" i="3"/>
  <c r="F37" i="3"/>
  <c r="F33" i="3"/>
  <c r="J34" i="3"/>
  <c r="H37" i="3"/>
  <c r="N35" i="3"/>
  <c r="N20" i="3"/>
  <c r="J23" i="3"/>
  <c r="C12" i="3"/>
  <c r="H19" i="3"/>
  <c r="D21" i="3"/>
  <c r="H22" i="3"/>
  <c r="L23" i="3"/>
  <c r="H31" i="3"/>
  <c r="H33" i="3"/>
  <c r="F36" i="3"/>
  <c r="N24" i="3" l="1"/>
  <c r="D7" i="3"/>
  <c r="D24" i="3"/>
  <c r="H24" i="3"/>
  <c r="D39" i="3"/>
  <c r="H39" i="3"/>
  <c r="F7" i="3"/>
  <c r="F24" i="3"/>
  <c r="J24" i="3"/>
  <c r="L39" i="3"/>
  <c r="F39" i="3"/>
  <c r="J39" i="3"/>
</calcChain>
</file>

<file path=xl/sharedStrings.xml><?xml version="1.0" encoding="utf-8"?>
<sst xmlns="http://schemas.openxmlformats.org/spreadsheetml/2006/main" count="86" uniqueCount="30">
  <si>
    <t>Basado en Sistema Dinámico de Adquisición</t>
  </si>
  <si>
    <t>CONTRATOS ADJUDICADOS SEGUNDO SEMESTRE 2024</t>
  </si>
  <si>
    <t>Nº Contratos</t>
  </si>
  <si>
    <t>Porcentaje</t>
  </si>
  <si>
    <t xml:space="preserve">Importe </t>
  </si>
  <si>
    <t>Contratos adjudicados a Pymes</t>
  </si>
  <si>
    <t>Contratos adjudicados al resto de empresas</t>
  </si>
  <si>
    <t>Total</t>
  </si>
  <si>
    <t>CONTRATOS ADJUDICADOS A  PYMES  CLASIFICADOS POR TIPO DE PYMES-SEGUNDO SEMESTRE 2024</t>
  </si>
  <si>
    <t>Microempresa</t>
  </si>
  <si>
    <t>Pequeña</t>
  </si>
  <si>
    <t>Mediana</t>
  </si>
  <si>
    <t>Nº de contratos</t>
  </si>
  <si>
    <t>Importe de adjudicación</t>
  </si>
  <si>
    <t>CONTRATOS ADJUDICADOS A  PYMES  CLASIFICADOS POR TIPO DE CONTRATO-SEGUNDO SEMESTRE 2024</t>
  </si>
  <si>
    <t>Administrativo Especial</t>
  </si>
  <si>
    <t>Concesión de servicios</t>
  </si>
  <si>
    <t xml:space="preserve">Obras </t>
  </si>
  <si>
    <t>Servicios</t>
  </si>
  <si>
    <t>Suministros</t>
  </si>
  <si>
    <t>TOTAL</t>
  </si>
  <si>
    <t>CONTRATOS ADJUDICADOS A  PYMES  CLASIFICADOS POR PROCEDIMIENTO DE ADJUDICACIÓN-SEGUNDO SEMESTRE 2024</t>
  </si>
  <si>
    <t>Abierto</t>
  </si>
  <si>
    <t>Adjudicación Directa (Transportes)</t>
  </si>
  <si>
    <t>Basado en Acuerdo Marco</t>
  </si>
  <si>
    <t>Emergencia (Adjudicación Directa)</t>
  </si>
  <si>
    <t>Menor</t>
  </si>
  <si>
    <t>Negociado sin Publicidad</t>
  </si>
  <si>
    <t>Restringido</t>
  </si>
  <si>
    <t>Sin Asignar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</si>
</sst>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3" x14ac:knownFonts="1">
    <font>
      <sz val="10"/>
      <name val="Arial"/>
      <family val="2"/>
    </font>
    <font>
      <b/>
      <sz val="11"/>
      <color rgb="FF002060"/>
      <name val="Century Gothic"/>
      <family val="2"/>
    </font>
    <font>
      <b/>
      <sz val="10"/>
      <color rgb="FF00206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/>
    </xf>
    <xf numFmtId="166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791E-D2C5-4837-B90D-784062028866}">
  <dimension ref="B3:R44"/>
  <sheetViews>
    <sheetView tabSelected="1" zoomScale="60" zoomScaleNormal="60" workbookViewId="0">
      <selection activeCell="B3" sqref="B3:F3"/>
    </sheetView>
  </sheetViews>
  <sheetFormatPr baseColWidth="10" defaultColWidth="30.44140625" defaultRowHeight="13.2" x14ac:dyDescent="0.25"/>
  <cols>
    <col min="2" max="2" width="22.5546875" customWidth="1"/>
    <col min="3" max="3" width="16.77734375" customWidth="1"/>
    <col min="4" max="4" width="18.77734375" customWidth="1"/>
    <col min="5" max="5" width="20.21875" bestFit="1" customWidth="1"/>
    <col min="6" max="6" width="18" customWidth="1"/>
    <col min="7" max="7" width="18.77734375" customWidth="1"/>
    <col min="8" max="9" width="18.5546875" bestFit="1" customWidth="1"/>
    <col min="10" max="10" width="18" customWidth="1"/>
    <col min="11" max="11" width="16.21875" bestFit="1" customWidth="1"/>
    <col min="12" max="13" width="19.33203125" bestFit="1" customWidth="1"/>
    <col min="14" max="14" width="17.21875" customWidth="1"/>
    <col min="15" max="15" width="12.109375" customWidth="1"/>
    <col min="16" max="16" width="13.44140625" customWidth="1"/>
    <col min="17" max="17" width="20.109375" customWidth="1"/>
    <col min="18" max="18" width="11.6640625" customWidth="1"/>
  </cols>
  <sheetData>
    <row r="3" spans="2:18" ht="47.1" customHeight="1" x14ac:dyDescent="0.25">
      <c r="B3" s="39" t="s">
        <v>1</v>
      </c>
      <c r="C3" s="40"/>
      <c r="D3" s="40"/>
      <c r="E3" s="40"/>
      <c r="F3" s="4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26.55" customHeight="1" x14ac:dyDescent="0.25">
      <c r="B4" s="2"/>
      <c r="C4" s="2" t="s">
        <v>2</v>
      </c>
      <c r="D4" s="3" t="s">
        <v>3</v>
      </c>
      <c r="E4" s="4" t="s">
        <v>4</v>
      </c>
      <c r="F4" s="2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43.5" customHeight="1" x14ac:dyDescent="0.25">
      <c r="B5" s="2" t="s">
        <v>5</v>
      </c>
      <c r="C5" s="5">
        <v>6345</v>
      </c>
      <c r="D5" s="6">
        <f>(C5*100)/$C$7</f>
        <v>66.993981628127969</v>
      </c>
      <c r="E5" s="7">
        <v>146205809.22000015</v>
      </c>
      <c r="F5" s="6">
        <f>(E5*100)/$E$7</f>
        <v>40.217680726971103</v>
      </c>
      <c r="G5" s="1"/>
      <c r="H5" s="1"/>
      <c r="I5" s="16"/>
      <c r="J5" s="8"/>
      <c r="K5" s="1"/>
      <c r="L5" s="8"/>
      <c r="M5" s="1"/>
      <c r="N5" s="1"/>
      <c r="O5" s="8"/>
      <c r="P5" s="1"/>
      <c r="Q5" s="1"/>
      <c r="R5" s="1"/>
    </row>
    <row r="6" spans="2:18" ht="45.6" customHeight="1" x14ac:dyDescent="0.25">
      <c r="B6" s="9" t="s">
        <v>6</v>
      </c>
      <c r="C6" s="5">
        <v>3126</v>
      </c>
      <c r="D6" s="6">
        <f>(C6*100)/$C$7</f>
        <v>33.006018371872031</v>
      </c>
      <c r="E6" s="7">
        <v>217330343.4799999</v>
      </c>
      <c r="F6" s="6">
        <f>(E6*100)/$E$7</f>
        <v>59.782319273028897</v>
      </c>
      <c r="G6" s="1"/>
      <c r="H6" s="1"/>
      <c r="I6" s="8"/>
      <c r="J6" s="1"/>
      <c r="K6" s="1"/>
      <c r="L6" s="1"/>
      <c r="M6" s="1"/>
      <c r="N6" s="1"/>
      <c r="O6" s="1"/>
      <c r="P6" s="1"/>
      <c r="Q6" s="8"/>
      <c r="R6" s="1"/>
    </row>
    <row r="7" spans="2:18" ht="25.05" customHeight="1" x14ac:dyDescent="0.25">
      <c r="B7" s="10" t="s">
        <v>7</v>
      </c>
      <c r="C7" s="11">
        <v>9471</v>
      </c>
      <c r="D7" s="12">
        <f>SUM(D5:D6)</f>
        <v>100</v>
      </c>
      <c r="E7" s="13">
        <f>SUM(E5:E6)</f>
        <v>363536152.70000005</v>
      </c>
      <c r="F7" s="12">
        <f>SUM(F5:F6)</f>
        <v>100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5.549999999999997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ht="39" customHeight="1" x14ac:dyDescent="0.25">
      <c r="B9" s="42" t="s">
        <v>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2:18" ht="34.049999999999997" customHeight="1" x14ac:dyDescent="0.25">
      <c r="B10" s="33" t="s">
        <v>9</v>
      </c>
      <c r="C10" s="34"/>
      <c r="D10" s="34"/>
      <c r="E10" s="35"/>
      <c r="F10" s="36" t="s">
        <v>10</v>
      </c>
      <c r="G10" s="37"/>
      <c r="H10" s="37"/>
      <c r="I10" s="38"/>
      <c r="J10" s="27" t="s">
        <v>11</v>
      </c>
      <c r="K10" s="28"/>
      <c r="L10" s="28"/>
      <c r="M10" s="29"/>
      <c r="N10" s="27" t="s">
        <v>29</v>
      </c>
      <c r="O10" s="28"/>
      <c r="P10" s="28"/>
      <c r="Q10" s="29"/>
    </row>
    <row r="11" spans="2:18" ht="41.4" x14ac:dyDescent="0.25">
      <c r="B11" s="14" t="s">
        <v>12</v>
      </c>
      <c r="C11" s="14" t="s">
        <v>3</v>
      </c>
      <c r="D11" s="14" t="s">
        <v>13</v>
      </c>
      <c r="E11" s="14" t="s">
        <v>3</v>
      </c>
      <c r="F11" s="14" t="s">
        <v>12</v>
      </c>
      <c r="G11" s="14" t="s">
        <v>3</v>
      </c>
      <c r="H11" s="14" t="s">
        <v>13</v>
      </c>
      <c r="I11" s="14" t="s">
        <v>3</v>
      </c>
      <c r="J11" s="14" t="s">
        <v>12</v>
      </c>
      <c r="K11" s="14" t="s">
        <v>3</v>
      </c>
      <c r="L11" s="14" t="s">
        <v>13</v>
      </c>
      <c r="M11" s="14" t="s">
        <v>3</v>
      </c>
      <c r="N11" s="14" t="s">
        <v>12</v>
      </c>
      <c r="O11" s="14" t="s">
        <v>3</v>
      </c>
      <c r="P11" s="14" t="s">
        <v>13</v>
      </c>
      <c r="Q11" s="14" t="s">
        <v>3</v>
      </c>
    </row>
    <row r="12" spans="2:18" ht="24" customHeight="1" x14ac:dyDescent="0.25">
      <c r="B12" s="5">
        <v>3921</v>
      </c>
      <c r="C12" s="15">
        <f>(B12*100)/C7</f>
        <v>41.40006335128286</v>
      </c>
      <c r="D12" s="7">
        <v>28797699.650000006</v>
      </c>
      <c r="E12" s="15">
        <f>(D12*100)/E7</f>
        <v>7.9215504252102962</v>
      </c>
      <c r="F12" s="5">
        <v>1299</v>
      </c>
      <c r="G12" s="6">
        <f>(F12*100)/C7</f>
        <v>13.715552739942984</v>
      </c>
      <c r="H12" s="7">
        <v>53209408.009999968</v>
      </c>
      <c r="I12" s="15">
        <f>(H12*100)/E7</f>
        <v>14.636620763797824</v>
      </c>
      <c r="J12" s="5">
        <v>1029</v>
      </c>
      <c r="K12" s="15">
        <f>(J12*100)/C7</f>
        <v>10.864745011086475</v>
      </c>
      <c r="L12" s="7">
        <v>63687522.24999994</v>
      </c>
      <c r="M12" s="15">
        <f>(L12*100)/E7</f>
        <v>17.518896477555185</v>
      </c>
      <c r="N12" s="5">
        <v>96</v>
      </c>
      <c r="O12" s="15">
        <f>(N12*100)/C7</f>
        <v>1.0136205258156479</v>
      </c>
      <c r="P12" s="7">
        <v>511179.31</v>
      </c>
      <c r="Q12" s="15">
        <f>(P12*100)/E7</f>
        <v>0.14061306040773314</v>
      </c>
    </row>
    <row r="13" spans="2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x14ac:dyDescent="0.25">
      <c r="B14" s="1"/>
      <c r="C14" s="16"/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ht="43.5" customHeight="1" x14ac:dyDescent="0.25">
      <c r="B16" s="30" t="s">
        <v>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ht="43.05" customHeight="1" x14ac:dyDescent="0.25">
      <c r="B17" s="31"/>
      <c r="C17" s="33" t="s">
        <v>9</v>
      </c>
      <c r="D17" s="34"/>
      <c r="E17" s="34"/>
      <c r="F17" s="35"/>
      <c r="G17" s="36" t="s">
        <v>10</v>
      </c>
      <c r="H17" s="37"/>
      <c r="I17" s="37"/>
      <c r="J17" s="38"/>
      <c r="K17" s="27" t="s">
        <v>11</v>
      </c>
      <c r="L17" s="28"/>
      <c r="M17" s="28"/>
      <c r="N17" s="29"/>
      <c r="O17" s="27" t="s">
        <v>29</v>
      </c>
      <c r="P17" s="28"/>
      <c r="Q17" s="28"/>
      <c r="R17" s="29"/>
    </row>
    <row r="18" spans="2:18" ht="46.05" customHeight="1" x14ac:dyDescent="0.25">
      <c r="B18" s="32"/>
      <c r="C18" s="18" t="s">
        <v>12</v>
      </c>
      <c r="D18" s="18" t="s">
        <v>3</v>
      </c>
      <c r="E18" s="18" t="s">
        <v>13</v>
      </c>
      <c r="F18" s="18" t="s">
        <v>3</v>
      </c>
      <c r="G18" s="18" t="s">
        <v>12</v>
      </c>
      <c r="H18" s="18" t="s">
        <v>3</v>
      </c>
      <c r="I18" s="18" t="s">
        <v>13</v>
      </c>
      <c r="J18" s="18" t="s">
        <v>3</v>
      </c>
      <c r="K18" s="18" t="s">
        <v>12</v>
      </c>
      <c r="L18" s="18" t="s">
        <v>3</v>
      </c>
      <c r="M18" s="18" t="s">
        <v>13</v>
      </c>
      <c r="N18" s="18" t="s">
        <v>3</v>
      </c>
      <c r="O18" s="18" t="s">
        <v>12</v>
      </c>
      <c r="P18" s="18" t="s">
        <v>3</v>
      </c>
      <c r="Q18" s="18" t="s">
        <v>13</v>
      </c>
      <c r="R18" s="18" t="s">
        <v>3</v>
      </c>
    </row>
    <row r="19" spans="2:18" ht="27.6" x14ac:dyDescent="0.25">
      <c r="B19" s="19" t="s">
        <v>15</v>
      </c>
      <c r="C19" s="5">
        <v>3</v>
      </c>
      <c r="D19" s="15">
        <f>(C19*100)/$C$7</f>
        <v>3.1675641431738996E-2</v>
      </c>
      <c r="E19" s="20">
        <v>0</v>
      </c>
      <c r="F19" s="15">
        <f>E19*100/$E$7</f>
        <v>0</v>
      </c>
      <c r="G19" s="5">
        <v>5</v>
      </c>
      <c r="H19" s="6">
        <f>G19*100/$C$7</f>
        <v>5.2792735719564991E-2</v>
      </c>
      <c r="I19" s="20">
        <v>0</v>
      </c>
      <c r="J19" s="15">
        <f>I19*100/$E$7</f>
        <v>0</v>
      </c>
      <c r="K19" s="18"/>
      <c r="L19" s="15"/>
      <c r="M19" s="7"/>
      <c r="N19" s="15"/>
      <c r="O19" s="18"/>
      <c r="P19" s="15"/>
      <c r="Q19" s="7"/>
      <c r="R19" s="15"/>
    </row>
    <row r="20" spans="2:18" ht="27.6" x14ac:dyDescent="0.25">
      <c r="B20" s="19" t="s">
        <v>16</v>
      </c>
      <c r="C20" s="5">
        <v>24</v>
      </c>
      <c r="D20" s="15">
        <f t="shared" ref="D20:D23" si="0">(C20*100)/$C$7</f>
        <v>0.25340513145391197</v>
      </c>
      <c r="E20" s="20">
        <v>1505895</v>
      </c>
      <c r="F20" s="15">
        <f t="shared" ref="F20:F23" si="1">E20*100/$E$7</f>
        <v>0.41423527998952708</v>
      </c>
      <c r="G20" s="5">
        <v>4</v>
      </c>
      <c r="H20" s="6">
        <f>G20*100/$C$7</f>
        <v>4.223418857565199E-2</v>
      </c>
      <c r="I20" s="20">
        <v>690929.65</v>
      </c>
      <c r="J20" s="15">
        <f>I20*100/$E$7</f>
        <v>0.19005802995614965</v>
      </c>
      <c r="K20" s="5">
        <v>4</v>
      </c>
      <c r="L20" s="15">
        <f t="shared" ref="L20:L23" si="2">K20*100/$C$7</f>
        <v>4.223418857565199E-2</v>
      </c>
      <c r="M20" s="20">
        <v>673994.84</v>
      </c>
      <c r="N20" s="15">
        <f t="shared" ref="N20:N23" si="3">M20*100/$E$7</f>
        <v>0.18539967345591593</v>
      </c>
      <c r="O20" s="5"/>
      <c r="P20" s="15"/>
      <c r="Q20" s="20"/>
      <c r="R20" s="15"/>
    </row>
    <row r="21" spans="2:18" ht="13.8" x14ac:dyDescent="0.25">
      <c r="B21" s="19" t="s">
        <v>17</v>
      </c>
      <c r="C21" s="5">
        <v>379</v>
      </c>
      <c r="D21" s="15">
        <f t="shared" si="0"/>
        <v>4.0016893675430261</v>
      </c>
      <c r="E21" s="20">
        <v>7096533.4100000029</v>
      </c>
      <c r="F21" s="15">
        <f t="shared" si="1"/>
        <v>1.9520846433824302</v>
      </c>
      <c r="G21" s="5">
        <v>161</v>
      </c>
      <c r="H21" s="6">
        <f>G21*100/$C$7</f>
        <v>1.6999260901699926</v>
      </c>
      <c r="I21" s="20">
        <v>22178161.470000006</v>
      </c>
      <c r="J21" s="15">
        <f>I21*100/$E$7</f>
        <v>6.1006756288973625</v>
      </c>
      <c r="K21" s="5">
        <v>29</v>
      </c>
      <c r="L21" s="15">
        <f t="shared" si="2"/>
        <v>0.30619786717347691</v>
      </c>
      <c r="M21" s="20">
        <v>42224042.349999987</v>
      </c>
      <c r="N21" s="15">
        <f t="shared" si="3"/>
        <v>11.614812457138044</v>
      </c>
      <c r="O21" s="5">
        <v>9</v>
      </c>
      <c r="P21" s="15">
        <f t="shared" ref="P21:P23" si="4">O21*100/$C$7</f>
        <v>9.5026924295216975E-2</v>
      </c>
      <c r="Q21" s="20">
        <v>60314.270000000004</v>
      </c>
      <c r="R21" s="15">
        <f t="shared" ref="R21:R23" si="5">Q21*100/$E$7</f>
        <v>1.6590996398031691E-2</v>
      </c>
    </row>
    <row r="22" spans="2:18" ht="13.8" x14ac:dyDescent="0.25">
      <c r="B22" s="19" t="s">
        <v>18</v>
      </c>
      <c r="C22" s="5">
        <v>1886</v>
      </c>
      <c r="D22" s="15">
        <f t="shared" si="0"/>
        <v>19.913419913419915</v>
      </c>
      <c r="E22" s="20">
        <v>15061990.319999989</v>
      </c>
      <c r="F22" s="15">
        <f t="shared" si="1"/>
        <v>4.1431891183679754</v>
      </c>
      <c r="G22" s="5">
        <v>478</v>
      </c>
      <c r="H22" s="6">
        <f t="shared" ref="H22:H23" si="6">G22*100/$C$7</f>
        <v>5.0469855347904131</v>
      </c>
      <c r="I22" s="20">
        <v>14948710.100000001</v>
      </c>
      <c r="J22" s="15">
        <f t="shared" ref="J22:J23" si="7">I22*100/$E$7</f>
        <v>4.1120284706143337</v>
      </c>
      <c r="K22" s="5">
        <v>305</v>
      </c>
      <c r="L22" s="15">
        <f t="shared" si="2"/>
        <v>3.2203568788934644</v>
      </c>
      <c r="M22" s="20">
        <v>6904177.6300000045</v>
      </c>
      <c r="N22" s="15">
        <f t="shared" si="3"/>
        <v>1.8991722222734531</v>
      </c>
      <c r="O22" s="5">
        <v>70</v>
      </c>
      <c r="P22" s="15">
        <f t="shared" si="4"/>
        <v>0.73909830007390986</v>
      </c>
      <c r="Q22" s="20">
        <v>345633.63000000006</v>
      </c>
      <c r="R22" s="15">
        <f t="shared" si="5"/>
        <v>9.5075449149407257E-2</v>
      </c>
    </row>
    <row r="23" spans="2:18" ht="13.8" x14ac:dyDescent="0.25">
      <c r="B23" s="19" t="s">
        <v>19</v>
      </c>
      <c r="C23" s="5">
        <v>1629</v>
      </c>
      <c r="D23" s="15">
        <f t="shared" si="0"/>
        <v>17.199873297434273</v>
      </c>
      <c r="E23" s="20">
        <v>5133280.9199999943</v>
      </c>
      <c r="F23" s="15">
        <f t="shared" si="1"/>
        <v>1.412041383470358</v>
      </c>
      <c r="G23" s="5">
        <v>651</v>
      </c>
      <c r="H23" s="6">
        <f t="shared" si="6"/>
        <v>6.8736141906873618</v>
      </c>
      <c r="I23" s="20">
        <v>15391606.78999998</v>
      </c>
      <c r="J23" s="15">
        <f t="shared" si="7"/>
        <v>4.233858634329982</v>
      </c>
      <c r="K23" s="5">
        <v>691</v>
      </c>
      <c r="L23" s="15">
        <f t="shared" si="2"/>
        <v>7.2959560764438809</v>
      </c>
      <c r="M23" s="20">
        <v>13885307.430000005</v>
      </c>
      <c r="N23" s="15">
        <f t="shared" si="3"/>
        <v>3.8195121246877859</v>
      </c>
      <c r="O23" s="5">
        <v>17</v>
      </c>
      <c r="P23" s="15">
        <f t="shared" si="4"/>
        <v>0.17949530144652096</v>
      </c>
      <c r="Q23" s="20">
        <v>105231.41000000002</v>
      </c>
      <c r="R23" s="15">
        <f t="shared" si="5"/>
        <v>2.8946614860294196E-2</v>
      </c>
    </row>
    <row r="24" spans="2:18" ht="13.8" x14ac:dyDescent="0.25">
      <c r="B24" s="19" t="s">
        <v>20</v>
      </c>
      <c r="C24" s="14">
        <f>SUM(C19:C23)</f>
        <v>3921</v>
      </c>
      <c r="D24" s="4">
        <f>SUM(D19:D23)</f>
        <v>41.400063351282867</v>
      </c>
      <c r="E24" s="21">
        <f>SUM(E19:E23)</f>
        <v>28797699.649999987</v>
      </c>
      <c r="F24" s="4">
        <f t="shared" ref="F24:N24" si="8">SUM(F19:F23)</f>
        <v>7.9215504252102908</v>
      </c>
      <c r="G24" s="14">
        <f>SUM(G19:G23)</f>
        <v>1299</v>
      </c>
      <c r="H24" s="4">
        <f t="shared" si="8"/>
        <v>13.715552739942986</v>
      </c>
      <c r="I24" s="22">
        <f>SUM(I19:I23)</f>
        <v>53209408.00999999</v>
      </c>
      <c r="J24" s="4">
        <f t="shared" si="8"/>
        <v>14.636620763797827</v>
      </c>
      <c r="K24" s="14">
        <f>SUM(K20:K23)</f>
        <v>1029</v>
      </c>
      <c r="L24" s="4">
        <f t="shared" si="8"/>
        <v>10.864745011086473</v>
      </c>
      <c r="M24" s="22">
        <f>SUM(M20:M23)</f>
        <v>63687522.25</v>
      </c>
      <c r="N24" s="4">
        <f t="shared" si="8"/>
        <v>17.518896477555199</v>
      </c>
      <c r="O24" s="14">
        <f>SUM(O20:O23)</f>
        <v>96</v>
      </c>
      <c r="P24" s="4">
        <f t="shared" ref="P24" si="9">SUM(P19:P23)</f>
        <v>1.0136205258156479</v>
      </c>
      <c r="Q24" s="22">
        <f>SUM(Q20:Q23)</f>
        <v>511179.31000000011</v>
      </c>
      <c r="R24" s="4">
        <f t="shared" ref="R24" si="10">SUM(R19:R23)</f>
        <v>0.14061306040773314</v>
      </c>
    </row>
    <row r="25" spans="2:18" ht="13.8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8" x14ac:dyDescent="0.25">
      <c r="B26" s="1"/>
      <c r="C26" s="1"/>
      <c r="D26" s="1"/>
      <c r="E26" s="17"/>
      <c r="F26" s="1"/>
      <c r="G26" s="1"/>
      <c r="H26" s="1"/>
      <c r="I26" s="1"/>
      <c r="J26" s="1"/>
      <c r="K26" s="1"/>
      <c r="L26" s="1"/>
      <c r="M26" s="1"/>
      <c r="N26" s="1"/>
    </row>
    <row r="27" spans="2:18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8" ht="31.5" customHeight="1" x14ac:dyDescent="0.25">
      <c r="B28" s="30" t="s">
        <v>21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2:18" ht="25.5" customHeight="1" x14ac:dyDescent="0.25">
      <c r="B29" s="31"/>
      <c r="C29" s="33" t="s">
        <v>9</v>
      </c>
      <c r="D29" s="34"/>
      <c r="E29" s="34"/>
      <c r="F29" s="35"/>
      <c r="G29" s="36" t="s">
        <v>10</v>
      </c>
      <c r="H29" s="37"/>
      <c r="I29" s="37"/>
      <c r="J29" s="38"/>
      <c r="K29" s="27" t="s">
        <v>11</v>
      </c>
      <c r="L29" s="28"/>
      <c r="M29" s="28"/>
      <c r="N29" s="29"/>
      <c r="O29" s="27" t="s">
        <v>29</v>
      </c>
      <c r="P29" s="28"/>
      <c r="Q29" s="28"/>
      <c r="R29" s="29"/>
    </row>
    <row r="30" spans="2:18" ht="27.6" x14ac:dyDescent="0.25">
      <c r="B30" s="32"/>
      <c r="C30" s="18" t="s">
        <v>12</v>
      </c>
      <c r="D30" s="18" t="s">
        <v>3</v>
      </c>
      <c r="E30" s="18" t="s">
        <v>13</v>
      </c>
      <c r="F30" s="18" t="s">
        <v>3</v>
      </c>
      <c r="G30" s="18" t="s">
        <v>12</v>
      </c>
      <c r="H30" s="18" t="s">
        <v>3</v>
      </c>
      <c r="I30" s="18" t="s">
        <v>13</v>
      </c>
      <c r="J30" s="18" t="s">
        <v>3</v>
      </c>
      <c r="K30" s="18" t="s">
        <v>12</v>
      </c>
      <c r="L30" s="18" t="s">
        <v>3</v>
      </c>
      <c r="M30" s="18" t="s">
        <v>13</v>
      </c>
      <c r="N30" s="18" t="s">
        <v>3</v>
      </c>
      <c r="O30" s="18" t="s">
        <v>12</v>
      </c>
      <c r="P30" s="18" t="s">
        <v>3</v>
      </c>
      <c r="Q30" s="18" t="s">
        <v>13</v>
      </c>
      <c r="R30" s="18" t="s">
        <v>3</v>
      </c>
    </row>
    <row r="31" spans="2:18" ht="26.55" customHeight="1" x14ac:dyDescent="0.25">
      <c r="B31" s="19" t="s">
        <v>22</v>
      </c>
      <c r="C31" s="5">
        <v>172</v>
      </c>
      <c r="D31" s="15">
        <f>C31*100/$C$7</f>
        <v>1.8160701087530355</v>
      </c>
      <c r="E31" s="20">
        <v>9893721.1199999992</v>
      </c>
      <c r="F31" s="15">
        <f>E31*100/$E$7</f>
        <v>2.7215233055966701</v>
      </c>
      <c r="G31" s="5">
        <v>214</v>
      </c>
      <c r="H31" s="15">
        <f>G31*100/$C$7</f>
        <v>2.2595290887973816</v>
      </c>
      <c r="I31" s="20">
        <v>38307459.179999992</v>
      </c>
      <c r="J31" s="15">
        <f>I31*100/$E$7</f>
        <v>10.53745518719079</v>
      </c>
      <c r="K31" s="5">
        <v>81</v>
      </c>
      <c r="L31" s="15">
        <f>K31*100/$C$7</f>
        <v>0.85524231865695277</v>
      </c>
      <c r="M31" s="20">
        <v>46623380.920000002</v>
      </c>
      <c r="N31" s="15">
        <f>M31*100/$E$7</f>
        <v>12.824964057556851</v>
      </c>
      <c r="O31" s="5"/>
      <c r="P31" s="15"/>
      <c r="Q31" s="20"/>
      <c r="R31" s="15"/>
    </row>
    <row r="32" spans="2:18" ht="36.6" customHeight="1" x14ac:dyDescent="0.25">
      <c r="B32" s="19" t="s">
        <v>23</v>
      </c>
      <c r="C32" s="5">
        <v>3</v>
      </c>
      <c r="D32" s="15">
        <f>C32*100/$C$7</f>
        <v>3.1675641431738996E-2</v>
      </c>
      <c r="E32" s="20">
        <v>357795</v>
      </c>
      <c r="F32" s="15">
        <f>E32*100/$E$7</f>
        <v>9.8420747797059463E-2</v>
      </c>
      <c r="G32" s="5"/>
      <c r="H32" s="15"/>
      <c r="I32" s="20"/>
      <c r="J32" s="15"/>
      <c r="K32" s="5"/>
      <c r="L32" s="15"/>
      <c r="M32" s="20"/>
      <c r="N32" s="15"/>
      <c r="O32" s="5"/>
      <c r="P32" s="15"/>
      <c r="Q32" s="20"/>
      <c r="R32" s="15"/>
    </row>
    <row r="33" spans="2:18" ht="27.6" x14ac:dyDescent="0.25">
      <c r="B33" s="19" t="s">
        <v>24</v>
      </c>
      <c r="C33" s="5">
        <v>16</v>
      </c>
      <c r="D33" s="15">
        <f t="shared" ref="D33:D38" si="11">C33*100/$C$7</f>
        <v>0.16893675430260796</v>
      </c>
      <c r="E33" s="20">
        <v>313353.45</v>
      </c>
      <c r="F33" s="15">
        <f t="shared" ref="F33:F38" si="12">E33*100/$E$7</f>
        <v>8.6195952637092413E-2</v>
      </c>
      <c r="G33" s="5">
        <v>57</v>
      </c>
      <c r="H33" s="15">
        <f t="shared" ref="H33:H37" si="13">G33*100/$C$7</f>
        <v>0.60183718720304091</v>
      </c>
      <c r="I33" s="20">
        <v>1966208.36</v>
      </c>
      <c r="J33" s="15">
        <f t="shared" ref="J33:J37" si="14">I33*100/$E$7</f>
        <v>0.54085634823301021</v>
      </c>
      <c r="K33" s="5">
        <v>34</v>
      </c>
      <c r="L33" s="15">
        <f>K33*100/$C$7</f>
        <v>0.35899060289304191</v>
      </c>
      <c r="M33" s="20">
        <v>2478050.7600000002</v>
      </c>
      <c r="N33" s="15">
        <f>M33*100/$E$7</f>
        <v>0.6816518086565535</v>
      </c>
      <c r="O33" s="5"/>
      <c r="P33" s="15"/>
      <c r="Q33" s="20"/>
      <c r="R33" s="15"/>
    </row>
    <row r="34" spans="2:18" ht="41.4" x14ac:dyDescent="0.25">
      <c r="B34" s="19" t="s">
        <v>0</v>
      </c>
      <c r="C34" s="5">
        <v>27</v>
      </c>
      <c r="D34" s="15">
        <f t="shared" si="11"/>
        <v>0.28508077288565092</v>
      </c>
      <c r="E34" s="20">
        <v>323968.31000000006</v>
      </c>
      <c r="F34" s="15">
        <f t="shared" si="12"/>
        <v>8.911584380091836E-2</v>
      </c>
      <c r="G34" s="5">
        <v>2</v>
      </c>
      <c r="H34" s="15">
        <f t="shared" si="13"/>
        <v>2.1117094287825995E-2</v>
      </c>
      <c r="I34" s="20">
        <v>1949584.1099999999</v>
      </c>
      <c r="J34" s="15">
        <f t="shared" si="14"/>
        <v>0.53628341927490497</v>
      </c>
      <c r="K34" s="5">
        <v>5</v>
      </c>
      <c r="L34" s="15">
        <f>K34*100/$C$7</f>
        <v>5.2792735719564991E-2</v>
      </c>
      <c r="M34" s="20">
        <v>14898.67</v>
      </c>
      <c r="N34" s="15"/>
      <c r="O34" s="5"/>
      <c r="P34" s="15"/>
      <c r="Q34" s="20"/>
      <c r="R34" s="15"/>
    </row>
    <row r="35" spans="2:18" ht="41.4" x14ac:dyDescent="0.25">
      <c r="B35" s="19" t="s">
        <v>25</v>
      </c>
      <c r="C35" s="5">
        <v>15</v>
      </c>
      <c r="D35" s="15">
        <f t="shared" si="11"/>
        <v>0.15837820715869497</v>
      </c>
      <c r="E35" s="20">
        <v>1059196.24</v>
      </c>
      <c r="F35" s="15">
        <f t="shared" si="12"/>
        <v>0.29135925880639379</v>
      </c>
      <c r="G35" s="5">
        <v>13</v>
      </c>
      <c r="H35" s="15">
        <f t="shared" si="13"/>
        <v>0.13726111287086898</v>
      </c>
      <c r="I35" s="20">
        <v>2050533.08</v>
      </c>
      <c r="J35" s="15">
        <f t="shared" si="14"/>
        <v>0.5640520385030745</v>
      </c>
      <c r="K35" s="5">
        <v>6</v>
      </c>
      <c r="L35" s="15">
        <f>K35*100/$C$7</f>
        <v>6.3351282863477992E-2</v>
      </c>
      <c r="M35" s="20">
        <v>4411519.5999999996</v>
      </c>
      <c r="N35" s="15">
        <f>M35*100/$E$7</f>
        <v>1.213502307056791</v>
      </c>
      <c r="O35" s="5"/>
      <c r="P35" s="15"/>
      <c r="Q35" s="20"/>
      <c r="R35" s="15"/>
    </row>
    <row r="36" spans="2:18" ht="22.5" customHeight="1" x14ac:dyDescent="0.25">
      <c r="B36" s="19" t="s">
        <v>26</v>
      </c>
      <c r="C36" s="5">
        <v>3674</v>
      </c>
      <c r="D36" s="15">
        <f t="shared" si="11"/>
        <v>38.792102206736352</v>
      </c>
      <c r="E36" s="20">
        <v>15677019.069999978</v>
      </c>
      <c r="F36" s="15">
        <f t="shared" si="12"/>
        <v>4.3123686471251963</v>
      </c>
      <c r="G36" s="5">
        <v>997</v>
      </c>
      <c r="H36" s="15">
        <f t="shared" si="13"/>
        <v>10.526871502481258</v>
      </c>
      <c r="I36" s="20">
        <v>5933435.6300000055</v>
      </c>
      <c r="J36" s="15">
        <f t="shared" si="14"/>
        <v>1.6321445847770852</v>
      </c>
      <c r="K36" s="5">
        <v>872</v>
      </c>
      <c r="L36" s="15">
        <f t="shared" ref="L36:L37" si="15">K36*100/$C$7</f>
        <v>9.2070531094921346</v>
      </c>
      <c r="M36" s="20">
        <v>3349565.0699999938</v>
      </c>
      <c r="N36" s="15">
        <f>M36*100/$E$7</f>
        <v>0.92138430940708849</v>
      </c>
      <c r="O36" s="5">
        <v>96</v>
      </c>
      <c r="P36" s="15">
        <f t="shared" ref="P36" si="16">O36*100/$C$7</f>
        <v>1.0136205258156479</v>
      </c>
      <c r="Q36" s="20">
        <v>511179.31</v>
      </c>
      <c r="R36" s="15">
        <f>Q36*100/$E$7</f>
        <v>0.14061306040773314</v>
      </c>
    </row>
    <row r="37" spans="2:18" ht="27.6" x14ac:dyDescent="0.25">
      <c r="B37" s="19" t="s">
        <v>27</v>
      </c>
      <c r="C37" s="5">
        <v>12</v>
      </c>
      <c r="D37" s="15">
        <f t="shared" si="11"/>
        <v>0.12670256572695598</v>
      </c>
      <c r="E37" s="20">
        <v>1172646.46</v>
      </c>
      <c r="F37" s="15">
        <f t="shared" si="12"/>
        <v>0.32256666944695866</v>
      </c>
      <c r="G37" s="5">
        <v>16</v>
      </c>
      <c r="H37" s="15">
        <f t="shared" si="13"/>
        <v>0.16893675430260796</v>
      </c>
      <c r="I37" s="20">
        <v>3002187.65</v>
      </c>
      <c r="J37" s="15">
        <f t="shared" si="14"/>
        <v>0.82582918581896503</v>
      </c>
      <c r="K37" s="5">
        <v>31</v>
      </c>
      <c r="L37" s="15">
        <f t="shared" si="15"/>
        <v>0.3273149614613029</v>
      </c>
      <c r="M37" s="20">
        <v>6810107.2300000004</v>
      </c>
      <c r="N37" s="15">
        <f>M37*100/$E$7</f>
        <v>1.8732957312281089</v>
      </c>
      <c r="O37" s="5"/>
      <c r="P37" s="15"/>
      <c r="Q37" s="20"/>
      <c r="R37" s="15"/>
    </row>
    <row r="38" spans="2:18" ht="24" customHeight="1" x14ac:dyDescent="0.25">
      <c r="B38" s="19" t="s">
        <v>28</v>
      </c>
      <c r="C38" s="5">
        <v>2</v>
      </c>
      <c r="D38" s="15">
        <f t="shared" si="11"/>
        <v>2.1117094287825995E-2</v>
      </c>
      <c r="E38" s="20">
        <v>0</v>
      </c>
      <c r="F38" s="15">
        <f t="shared" si="12"/>
        <v>0</v>
      </c>
      <c r="G38" s="18"/>
      <c r="H38" s="15"/>
      <c r="I38" s="24"/>
      <c r="J38" s="15"/>
      <c r="K38" s="5"/>
      <c r="L38" s="15"/>
      <c r="M38" s="24"/>
      <c r="N38" s="15"/>
      <c r="O38" s="5"/>
      <c r="P38" s="15"/>
      <c r="Q38" s="24"/>
      <c r="R38" s="15"/>
    </row>
    <row r="39" spans="2:18" ht="13.8" x14ac:dyDescent="0.25">
      <c r="B39" s="19" t="s">
        <v>20</v>
      </c>
      <c r="C39" s="14">
        <f t="shared" ref="C39:M39" si="17">SUM(C31:C38)</f>
        <v>3921</v>
      </c>
      <c r="D39" s="4">
        <f>SUM(D31:D38)</f>
        <v>41.40006335128286</v>
      </c>
      <c r="E39" s="25">
        <f t="shared" si="17"/>
        <v>28797699.649999976</v>
      </c>
      <c r="F39" s="4">
        <f t="shared" si="17"/>
        <v>7.9215504252102891</v>
      </c>
      <c r="G39" s="14">
        <f t="shared" si="17"/>
        <v>1299</v>
      </c>
      <c r="H39" s="4">
        <f t="shared" si="17"/>
        <v>13.715552739942984</v>
      </c>
      <c r="I39" s="25">
        <f t="shared" si="17"/>
        <v>53209408.00999999</v>
      </c>
      <c r="J39" s="4">
        <f t="shared" si="17"/>
        <v>14.636620763797831</v>
      </c>
      <c r="K39" s="14">
        <f t="shared" si="17"/>
        <v>1029</v>
      </c>
      <c r="L39" s="4">
        <f t="shared" si="17"/>
        <v>10.864745011086475</v>
      </c>
      <c r="M39" s="25">
        <f t="shared" si="17"/>
        <v>63687522.25</v>
      </c>
      <c r="N39" s="4">
        <v>17.52</v>
      </c>
      <c r="O39" s="14">
        <f t="shared" ref="O39:R39" si="18">SUM(O31:O38)</f>
        <v>96</v>
      </c>
      <c r="P39" s="4">
        <f t="shared" si="18"/>
        <v>1.0136205258156479</v>
      </c>
      <c r="Q39" s="25">
        <f t="shared" si="18"/>
        <v>511179.31</v>
      </c>
      <c r="R39" s="4">
        <f t="shared" si="18"/>
        <v>0.14061306040773314</v>
      </c>
    </row>
    <row r="44" spans="2:18" x14ac:dyDescent="0.25">
      <c r="B44" s="26"/>
    </row>
  </sheetData>
  <mergeCells count="18">
    <mergeCell ref="B3:F3"/>
    <mergeCell ref="B10:E10"/>
    <mergeCell ref="F10:I10"/>
    <mergeCell ref="J10:M10"/>
    <mergeCell ref="N10:Q10"/>
    <mergeCell ref="B9:Q9"/>
    <mergeCell ref="O17:R17"/>
    <mergeCell ref="B16:R16"/>
    <mergeCell ref="O29:R29"/>
    <mergeCell ref="B28:R28"/>
    <mergeCell ref="B17:B18"/>
    <mergeCell ref="C17:F17"/>
    <mergeCell ref="G17:J17"/>
    <mergeCell ref="K17:N17"/>
    <mergeCell ref="B29:B30"/>
    <mergeCell ref="C29:F29"/>
    <mergeCell ref="G29:J29"/>
    <mergeCell ref="K29:N29"/>
  </mergeCells>
  <pageMargins left="0.7" right="0.7" top="0.75" bottom="0.75" header="0.3" footer="0.3"/>
  <pageSetup paperSize="9" orientation="portrait" verticalDpi="0" r:id="rId1"/>
  <ignoredErrors>
    <ignoredError sqref="K24:L24 M24:O24 P24:Q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2º SEMESTRE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Olalla Gonzalez</dc:creator>
  <cp:lastModifiedBy>Mar Gomez Torres</cp:lastModifiedBy>
  <dcterms:created xsi:type="dcterms:W3CDTF">2017-10-10T11:52:47Z</dcterms:created>
  <dcterms:modified xsi:type="dcterms:W3CDTF">2025-05-29T20:23:02Z</dcterms:modified>
</cp:coreProperties>
</file>