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mdgt02\Downloads\"/>
    </mc:Choice>
  </mc:AlternateContent>
  <xr:revisionPtr revIDLastSave="0" documentId="8_{78951ACB-44E6-4081-A8BA-B8DB1CE78FC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ESTADÍSTICA 1º SEMESTRE 2024" sheetId="4" r:id="rId1"/>
  </sheets>
  <definedNames>
    <definedName name="_xlnm._FilterDatabase" localSheetId="0" hidden="1">'ESTADÍSTICA 1º SEMESTRE 2024'!$B$16:$R$24</definedName>
    <definedName name="TABLA" localSheetId="0">#REF!</definedName>
    <definedName name="TABL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" l="1"/>
  <c r="G24" i="4"/>
  <c r="I24" i="4"/>
  <c r="K24" i="4"/>
  <c r="M24" i="4"/>
  <c r="O24" i="4"/>
  <c r="Q24" i="4"/>
  <c r="C24" i="4"/>
  <c r="Q38" i="4" l="1"/>
  <c r="O38" i="4"/>
  <c r="M38" i="4"/>
  <c r="K38" i="4"/>
  <c r="I38" i="4"/>
  <c r="G38" i="4"/>
  <c r="E38" i="4"/>
  <c r="C38" i="4"/>
  <c r="E7" i="4"/>
  <c r="C7" i="4"/>
  <c r="D5" i="4" l="1"/>
  <c r="D20" i="4"/>
  <c r="P34" i="4"/>
  <c r="L35" i="4"/>
  <c r="H33" i="4"/>
  <c r="D33" i="4"/>
  <c r="L22" i="4"/>
  <c r="D21" i="4"/>
  <c r="L36" i="4"/>
  <c r="H34" i="4"/>
  <c r="D35" i="4"/>
  <c r="L23" i="4"/>
  <c r="H22" i="4"/>
  <c r="D22" i="4"/>
  <c r="L34" i="4"/>
  <c r="H35" i="4"/>
  <c r="D36" i="4"/>
  <c r="P22" i="4"/>
  <c r="L19" i="4"/>
  <c r="H23" i="4"/>
  <c r="D23" i="4"/>
  <c r="L32" i="4"/>
  <c r="H36" i="4"/>
  <c r="D37" i="4"/>
  <c r="P23" i="4"/>
  <c r="H21" i="4"/>
  <c r="D19" i="4"/>
  <c r="D24" i="4" s="1"/>
  <c r="L31" i="4"/>
  <c r="H31" i="4"/>
  <c r="D31" i="4"/>
  <c r="P21" i="4"/>
  <c r="L20" i="4"/>
  <c r="H19" i="4"/>
  <c r="P35" i="4"/>
  <c r="H32" i="4"/>
  <c r="D32" i="4"/>
  <c r="L21" i="4"/>
  <c r="O12" i="4"/>
  <c r="C12" i="4"/>
  <c r="K12" i="4"/>
  <c r="G12" i="4"/>
  <c r="F6" i="4"/>
  <c r="R35" i="4"/>
  <c r="J33" i="4"/>
  <c r="F33" i="4"/>
  <c r="R23" i="4"/>
  <c r="N21" i="4"/>
  <c r="J19" i="4"/>
  <c r="F21" i="4"/>
  <c r="N36" i="4"/>
  <c r="J34" i="4"/>
  <c r="F35" i="4"/>
  <c r="R21" i="4"/>
  <c r="N22" i="4"/>
  <c r="F22" i="4"/>
  <c r="R34" i="4"/>
  <c r="N35" i="4"/>
  <c r="J35" i="4"/>
  <c r="F36" i="4"/>
  <c r="N23" i="4"/>
  <c r="F23" i="4"/>
  <c r="N34" i="4"/>
  <c r="J36" i="4"/>
  <c r="F37" i="4"/>
  <c r="N19" i="4"/>
  <c r="J22" i="4"/>
  <c r="F19" i="4"/>
  <c r="N32" i="4"/>
  <c r="J31" i="4"/>
  <c r="F31" i="4"/>
  <c r="J23" i="4"/>
  <c r="N31" i="4"/>
  <c r="J32" i="4"/>
  <c r="F32" i="4"/>
  <c r="R22" i="4"/>
  <c r="N20" i="4"/>
  <c r="J21" i="4"/>
  <c r="F20" i="4"/>
  <c r="Q12" i="4"/>
  <c r="I12" i="4"/>
  <c r="M12" i="4"/>
  <c r="E12" i="4"/>
  <c r="P38" i="4"/>
  <c r="R24" i="4"/>
  <c r="N24" i="4"/>
  <c r="H24" i="4"/>
  <c r="F5" i="4"/>
  <c r="F7" i="4" s="1"/>
  <c r="D6" i="4"/>
  <c r="D7" i="4" s="1"/>
  <c r="H38" i="4" l="1"/>
  <c r="R38" i="4"/>
  <c r="N38" i="4"/>
  <c r="L24" i="4"/>
  <c r="L38" i="4"/>
  <c r="J38" i="4"/>
  <c r="F38" i="4"/>
  <c r="D38" i="4"/>
  <c r="P24" i="4"/>
  <c r="F24" i="4"/>
  <c r="J24" i="4"/>
</calcChain>
</file>

<file path=xl/sharedStrings.xml><?xml version="1.0" encoding="utf-8"?>
<sst xmlns="http://schemas.openxmlformats.org/spreadsheetml/2006/main" count="85" uniqueCount="29">
  <si>
    <t>Basado en Sistema Dinámico de Adquisición</t>
  </si>
  <si>
    <t>Abierto</t>
  </si>
  <si>
    <t>Menor</t>
  </si>
  <si>
    <t>Restringido</t>
  </si>
  <si>
    <t>CONTRATOS ADJUDICADOS PRIMER SEMESTRE 2024</t>
  </si>
  <si>
    <t>Nº Contratos</t>
  </si>
  <si>
    <t>Porcentaje</t>
  </si>
  <si>
    <t xml:space="preserve">Importe </t>
  </si>
  <si>
    <t>Contratos adjudicados a Pymes</t>
  </si>
  <si>
    <t>Contratos adjudicados al resto de empresas</t>
  </si>
  <si>
    <t>Total</t>
  </si>
  <si>
    <t>CONTRATOS ADJUDICADOS A  PYMES  CLASIFICADOS POR TIPO DE PYMES-PRIMER SEMESTRE 2024</t>
  </si>
  <si>
    <t>Microempresa</t>
  </si>
  <si>
    <t>Pequeña</t>
  </si>
  <si>
    <t>Mediana</t>
  </si>
  <si>
    <t>Sin Asignar</t>
  </si>
  <si>
    <t>Nº de contratos</t>
  </si>
  <si>
    <t>Importe de adjudicación</t>
  </si>
  <si>
    <t>CONTRATOS ADJUDICADOS A  PYMES  CLASIFICADOS POR TIPO DE CONTRATO-PRIMER SEMESTRE 2024</t>
  </si>
  <si>
    <t>Administrativo Especial</t>
  </si>
  <si>
    <t>Concesión de servicios</t>
  </si>
  <si>
    <t xml:space="preserve">Obras </t>
  </si>
  <si>
    <t>Servicios</t>
  </si>
  <si>
    <t>Suministros</t>
  </si>
  <si>
    <t>TOTAL</t>
  </si>
  <si>
    <t>CONTRATOS ADJUDICADOS A  PYMES  CLASIFICADOS POR PROCEDIMIENTO DE ADJUDICACIÓN-PRIMER SEMESTRE 2024</t>
  </si>
  <si>
    <t>Basado en Acuerdo Marco</t>
  </si>
  <si>
    <t>Emergencia (Adjudicación Directa)</t>
  </si>
  <si>
    <t>Negociado sin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</si>
</sst>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0"/>
      <name val="Arial"/>
      <family val="2"/>
    </font>
    <font>
      <b/>
      <sz val="10"/>
      <color theme="4" tint="-0.499984740745262"/>
      <name val="Century Gothic"/>
      <family val="2"/>
    </font>
    <font>
      <b/>
      <sz val="11"/>
      <color theme="4" tint="-0.499984740745262"/>
      <name val="Century Gothic"/>
      <family val="2"/>
    </font>
    <font>
      <b/>
      <sz val="9"/>
      <color theme="4" tint="-0.49998474074526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E857-00C9-41EC-A395-5AA69B937079}">
  <dimension ref="B3:R43"/>
  <sheetViews>
    <sheetView tabSelected="1" zoomScale="60" zoomScaleNormal="60" workbookViewId="0">
      <selection activeCell="B3" sqref="B3:F3"/>
    </sheetView>
  </sheetViews>
  <sheetFormatPr baseColWidth="10" defaultColWidth="30.44140625" defaultRowHeight="13.2" x14ac:dyDescent="0.25"/>
  <sheetData>
    <row r="3" spans="2:18" ht="47.1" customHeight="1" x14ac:dyDescent="0.25">
      <c r="B3" s="32" t="s">
        <v>4</v>
      </c>
      <c r="C3" s="33"/>
      <c r="D3" s="33"/>
      <c r="E3" s="33"/>
      <c r="F3" s="34"/>
    </row>
    <row r="4" spans="2:18" ht="26.55" customHeight="1" x14ac:dyDescent="0.25">
      <c r="B4" s="2"/>
      <c r="C4" s="2" t="s">
        <v>5</v>
      </c>
      <c r="D4" s="3" t="s">
        <v>6</v>
      </c>
      <c r="E4" s="4" t="s">
        <v>7</v>
      </c>
      <c r="F4" s="2" t="s">
        <v>6</v>
      </c>
    </row>
    <row r="5" spans="2:18" ht="43.5" customHeight="1" x14ac:dyDescent="0.25">
      <c r="B5" s="5" t="s">
        <v>8</v>
      </c>
      <c r="C5" s="6">
        <v>5393</v>
      </c>
      <c r="D5" s="7">
        <f>(C5*100)/$C$7</f>
        <v>67.947587249590526</v>
      </c>
      <c r="E5" s="8">
        <v>103080692.52000025</v>
      </c>
      <c r="F5" s="7">
        <f>(E5*100)/$E$7</f>
        <v>28.68982409885821</v>
      </c>
      <c r="J5" s="1"/>
      <c r="L5" s="1"/>
      <c r="O5" s="1"/>
    </row>
    <row r="6" spans="2:18" ht="45.6" customHeight="1" x14ac:dyDescent="0.25">
      <c r="B6" s="9" t="s">
        <v>9</v>
      </c>
      <c r="C6" s="10">
        <v>2544</v>
      </c>
      <c r="D6" s="7">
        <f>(C6*100)/$C$7</f>
        <v>32.052412750409474</v>
      </c>
      <c r="E6" s="11">
        <v>256212874.9999994</v>
      </c>
      <c r="F6" s="7">
        <f>(E6*100)/$E$7</f>
        <v>71.31017590114179</v>
      </c>
      <c r="I6" s="1"/>
      <c r="Q6" s="1"/>
    </row>
    <row r="7" spans="2:18" ht="25.05" customHeight="1" x14ac:dyDescent="0.25">
      <c r="B7" s="12" t="s">
        <v>10</v>
      </c>
      <c r="C7" s="13">
        <f>SUM(C5:C6)</f>
        <v>7937</v>
      </c>
      <c r="D7" s="14">
        <f>SUM(D5:D6)</f>
        <v>100</v>
      </c>
      <c r="E7" s="15">
        <f>SUM(E5:E6)</f>
        <v>359293567.51999962</v>
      </c>
      <c r="F7" s="14">
        <f>SUM(F5:F6)</f>
        <v>100</v>
      </c>
    </row>
    <row r="8" spans="2:18" ht="35.549999999999997" customHeight="1" x14ac:dyDescent="0.25"/>
    <row r="9" spans="2:18" ht="39" customHeight="1" x14ac:dyDescent="0.25">
      <c r="B9" s="35" t="s">
        <v>11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2:18" ht="34.049999999999997" customHeight="1" x14ac:dyDescent="0.25">
      <c r="B10" s="37" t="s">
        <v>12</v>
      </c>
      <c r="C10" s="38"/>
      <c r="D10" s="38"/>
      <c r="E10" s="39"/>
      <c r="F10" s="40" t="s">
        <v>13</v>
      </c>
      <c r="G10" s="41"/>
      <c r="H10" s="41"/>
      <c r="I10" s="42"/>
      <c r="J10" s="43" t="s">
        <v>14</v>
      </c>
      <c r="K10" s="44"/>
      <c r="L10" s="44"/>
      <c r="M10" s="45"/>
      <c r="N10" s="46" t="s">
        <v>15</v>
      </c>
      <c r="O10" s="46"/>
      <c r="P10" s="46"/>
      <c r="Q10" s="46"/>
    </row>
    <row r="11" spans="2:18" ht="13.8" x14ac:dyDescent="0.25">
      <c r="B11" s="16" t="s">
        <v>16</v>
      </c>
      <c r="C11" s="16" t="s">
        <v>6</v>
      </c>
      <c r="D11" s="16" t="s">
        <v>17</v>
      </c>
      <c r="E11" s="16" t="s">
        <v>6</v>
      </c>
      <c r="F11" s="16" t="s">
        <v>16</v>
      </c>
      <c r="G11" s="16" t="s">
        <v>6</v>
      </c>
      <c r="H11" s="16" t="s">
        <v>17</v>
      </c>
      <c r="I11" s="16" t="s">
        <v>6</v>
      </c>
      <c r="J11" s="16" t="s">
        <v>16</v>
      </c>
      <c r="K11" s="16" t="s">
        <v>6</v>
      </c>
      <c r="L11" s="16" t="s">
        <v>17</v>
      </c>
      <c r="M11" s="16" t="s">
        <v>6</v>
      </c>
      <c r="N11" s="17" t="s">
        <v>16</v>
      </c>
      <c r="O11" s="16" t="s">
        <v>6</v>
      </c>
      <c r="P11" s="17" t="s">
        <v>17</v>
      </c>
      <c r="Q11" s="16" t="s">
        <v>6</v>
      </c>
    </row>
    <row r="12" spans="2:18" ht="24" customHeight="1" x14ac:dyDescent="0.25">
      <c r="B12" s="6">
        <v>3416</v>
      </c>
      <c r="C12" s="18">
        <f>(B12*100)/C7</f>
        <v>43.038931586241652</v>
      </c>
      <c r="D12" s="8">
        <v>25797091.750000026</v>
      </c>
      <c r="E12" s="18">
        <f>(D12*100)/E7</f>
        <v>7.1799481209927478</v>
      </c>
      <c r="F12" s="6">
        <v>1423</v>
      </c>
      <c r="G12" s="7">
        <f>(F12*100)/C7</f>
        <v>17.928688421317879</v>
      </c>
      <c r="H12" s="8">
        <v>41910974.28000012</v>
      </c>
      <c r="I12" s="18">
        <f>(H12*100)/E7</f>
        <v>11.664827335843468</v>
      </c>
      <c r="J12" s="6">
        <v>545</v>
      </c>
      <c r="K12" s="18">
        <f>(J12*100)/C7</f>
        <v>6.8665742723951118</v>
      </c>
      <c r="L12" s="8">
        <v>33345424.669999961</v>
      </c>
      <c r="M12" s="18">
        <f>(L12*100)/E7</f>
        <v>9.280829851801851</v>
      </c>
      <c r="N12" s="6">
        <v>9</v>
      </c>
      <c r="O12" s="18">
        <f>(N12*100)/C7</f>
        <v>0.11339296963588258</v>
      </c>
      <c r="P12" s="8">
        <v>2027201.8199999998</v>
      </c>
      <c r="Q12" s="18">
        <f>(P12*100)/E7</f>
        <v>0.56421879022010546</v>
      </c>
    </row>
    <row r="14" spans="2:18" x14ac:dyDescent="0.25">
      <c r="C14" s="30"/>
      <c r="D14" s="31"/>
    </row>
    <row r="16" spans="2:18" ht="43.5" customHeight="1" x14ac:dyDescent="0.25">
      <c r="B16" s="47" t="s">
        <v>18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2:18" ht="43.05" customHeight="1" x14ac:dyDescent="0.25">
      <c r="B17" s="19"/>
      <c r="C17" s="48" t="s">
        <v>12</v>
      </c>
      <c r="D17" s="49"/>
      <c r="E17" s="49"/>
      <c r="F17" s="50"/>
      <c r="G17" s="40" t="s">
        <v>13</v>
      </c>
      <c r="H17" s="41"/>
      <c r="I17" s="41"/>
      <c r="J17" s="42"/>
      <c r="K17" s="43" t="s">
        <v>14</v>
      </c>
      <c r="L17" s="44"/>
      <c r="M17" s="44"/>
      <c r="N17" s="45"/>
      <c r="O17" s="46" t="s">
        <v>15</v>
      </c>
      <c r="P17" s="46"/>
      <c r="Q17" s="46"/>
      <c r="R17" s="46"/>
    </row>
    <row r="18" spans="2:18" ht="13.8" x14ac:dyDescent="0.25">
      <c r="B18" s="20"/>
      <c r="C18" s="6" t="s">
        <v>16</v>
      </c>
      <c r="D18" s="6" t="s">
        <v>6</v>
      </c>
      <c r="E18" s="6" t="s">
        <v>17</v>
      </c>
      <c r="F18" s="6" t="s">
        <v>6</v>
      </c>
      <c r="G18" s="6" t="s">
        <v>16</v>
      </c>
      <c r="H18" s="6" t="s">
        <v>6</v>
      </c>
      <c r="I18" s="6" t="s">
        <v>17</v>
      </c>
      <c r="J18" s="6" t="s">
        <v>6</v>
      </c>
      <c r="K18" s="6" t="s">
        <v>16</v>
      </c>
      <c r="L18" s="6" t="s">
        <v>6</v>
      </c>
      <c r="M18" s="6" t="s">
        <v>17</v>
      </c>
      <c r="N18" s="6" t="s">
        <v>6</v>
      </c>
      <c r="O18" s="21" t="s">
        <v>16</v>
      </c>
      <c r="P18" s="6" t="s">
        <v>6</v>
      </c>
      <c r="Q18" s="21" t="s">
        <v>17</v>
      </c>
      <c r="R18" s="6" t="s">
        <v>6</v>
      </c>
    </row>
    <row r="19" spans="2:18" ht="13.8" x14ac:dyDescent="0.25">
      <c r="B19" s="20" t="s">
        <v>19</v>
      </c>
      <c r="C19" s="6">
        <v>8</v>
      </c>
      <c r="D19" s="18">
        <f>(C19*100)/$C$7</f>
        <v>0.10079375078745118</v>
      </c>
      <c r="E19" s="22">
        <v>0</v>
      </c>
      <c r="F19" s="18">
        <f>E19*100/$E$7</f>
        <v>0</v>
      </c>
      <c r="G19" s="6">
        <v>2</v>
      </c>
      <c r="H19" s="7">
        <f>G19*100/$C$7</f>
        <v>2.5198437696862794E-2</v>
      </c>
      <c r="I19" s="22">
        <v>0</v>
      </c>
      <c r="J19" s="18">
        <f>I19*100/$E$7</f>
        <v>0</v>
      </c>
      <c r="K19" s="6">
        <v>1</v>
      </c>
      <c r="L19" s="18">
        <f>K19*100/$C$7</f>
        <v>1.2599218848431397E-2</v>
      </c>
      <c r="M19" s="27">
        <v>0</v>
      </c>
      <c r="N19" s="18">
        <f>M19*100/$E$7</f>
        <v>0</v>
      </c>
      <c r="O19" s="21"/>
      <c r="P19" s="7"/>
      <c r="Q19" s="8"/>
      <c r="R19" s="18"/>
    </row>
    <row r="20" spans="2:18" ht="13.8" x14ac:dyDescent="0.25">
      <c r="B20" s="20" t="s">
        <v>20</v>
      </c>
      <c r="C20" s="6">
        <v>6</v>
      </c>
      <c r="D20" s="18">
        <f t="shared" ref="D20:D23" si="0">(C20*100)/$C$7</f>
        <v>7.5595313090588381E-2</v>
      </c>
      <c r="E20" s="22">
        <v>1252211.8199999998</v>
      </c>
      <c r="F20" s="18">
        <f t="shared" ref="F20:F23" si="1">E20*100/$E$7</f>
        <v>0.34852052282575224</v>
      </c>
      <c r="G20" s="25"/>
      <c r="H20" s="25"/>
      <c r="I20" s="26"/>
      <c r="J20" s="25"/>
      <c r="K20" s="6">
        <v>8</v>
      </c>
      <c r="L20" s="18">
        <f t="shared" ref="L20:L23" si="2">K20*100/$C$7</f>
        <v>0.10079375078745118</v>
      </c>
      <c r="M20" s="24">
        <v>2131250</v>
      </c>
      <c r="N20" s="18">
        <f t="shared" ref="N20:N23" si="3">M20*100/$E$7</f>
        <v>0.59317788924271975</v>
      </c>
      <c r="O20" s="21"/>
      <c r="P20" s="7"/>
      <c r="Q20" s="8"/>
      <c r="R20" s="18"/>
    </row>
    <row r="21" spans="2:18" ht="13.8" x14ac:dyDescent="0.25">
      <c r="B21" s="20" t="s">
        <v>21</v>
      </c>
      <c r="C21" s="6">
        <v>190</v>
      </c>
      <c r="D21" s="18">
        <f t="shared" si="0"/>
        <v>2.3938515812019654</v>
      </c>
      <c r="E21" s="22">
        <v>5720246.0999999987</v>
      </c>
      <c r="F21" s="18">
        <f t="shared" si="1"/>
        <v>1.5920814111657005</v>
      </c>
      <c r="G21" s="23">
        <v>109</v>
      </c>
      <c r="H21" s="7">
        <f>G21*100/$C$7</f>
        <v>1.3733148544790224</v>
      </c>
      <c r="I21" s="22">
        <v>9688795.8400000017</v>
      </c>
      <c r="J21" s="18">
        <f>I21*100/$E$7</f>
        <v>2.6966237962110711</v>
      </c>
      <c r="K21" s="6">
        <v>31</v>
      </c>
      <c r="L21" s="18">
        <f t="shared" si="2"/>
        <v>0.3905757843013733</v>
      </c>
      <c r="M21" s="24">
        <v>16962126.009999998</v>
      </c>
      <c r="N21" s="18">
        <f t="shared" si="3"/>
        <v>4.7209656791464329</v>
      </c>
      <c r="O21" s="6">
        <v>1</v>
      </c>
      <c r="P21" s="7">
        <f>O21*100/$C$7</f>
        <v>1.2599218848431397E-2</v>
      </c>
      <c r="Q21" s="22">
        <v>1984905.78</v>
      </c>
      <c r="R21" s="18">
        <f>Q21*100/$E$7</f>
        <v>0.55244678987733697</v>
      </c>
    </row>
    <row r="22" spans="2:18" ht="13.8" x14ac:dyDescent="0.25">
      <c r="B22" s="20" t="s">
        <v>22</v>
      </c>
      <c r="C22" s="6">
        <v>1803</v>
      </c>
      <c r="D22" s="18">
        <f t="shared" si="0"/>
        <v>22.716391583721808</v>
      </c>
      <c r="E22" s="22">
        <v>13528805.929999983</v>
      </c>
      <c r="F22" s="18">
        <f t="shared" si="1"/>
        <v>3.7653905198976099</v>
      </c>
      <c r="G22" s="23">
        <v>580</v>
      </c>
      <c r="H22" s="7">
        <f t="shared" ref="H22:H23" si="4">G22*100/$C$7</f>
        <v>7.3075469320902107</v>
      </c>
      <c r="I22" s="22">
        <v>27204656.559999987</v>
      </c>
      <c r="J22" s="18">
        <f t="shared" ref="J22:J23" si="5">I22*100/$E$7</f>
        <v>7.5717070995115083</v>
      </c>
      <c r="K22" s="6">
        <v>231</v>
      </c>
      <c r="L22" s="18">
        <f t="shared" si="2"/>
        <v>2.9104195539876527</v>
      </c>
      <c r="M22" s="24">
        <v>8189206.070000005</v>
      </c>
      <c r="N22" s="18">
        <f t="shared" si="3"/>
        <v>2.2792520685871067</v>
      </c>
      <c r="O22" s="6">
        <v>7</v>
      </c>
      <c r="P22" s="7">
        <f t="shared" ref="P22:P23" si="6">O22*100/$C$7</f>
        <v>8.8194531939019785E-2</v>
      </c>
      <c r="Q22" s="22">
        <v>36246.04</v>
      </c>
      <c r="R22" s="18">
        <f t="shared" ref="R22:R23" si="7">Q22*100/$E$7</f>
        <v>1.0088140528144137E-2</v>
      </c>
    </row>
    <row r="23" spans="2:18" ht="13.8" x14ac:dyDescent="0.25">
      <c r="B23" s="20" t="s">
        <v>23</v>
      </c>
      <c r="C23" s="6">
        <v>1409</v>
      </c>
      <c r="D23" s="18">
        <f t="shared" si="0"/>
        <v>17.752299357439838</v>
      </c>
      <c r="E23" s="22">
        <v>5295827.8999999985</v>
      </c>
      <c r="F23" s="18">
        <f t="shared" si="1"/>
        <v>1.4739556671036738</v>
      </c>
      <c r="G23" s="23">
        <v>732</v>
      </c>
      <c r="H23" s="7">
        <f t="shared" si="4"/>
        <v>9.2226281970517832</v>
      </c>
      <c r="I23" s="22">
        <v>5017521.8800000036</v>
      </c>
      <c r="J23" s="18">
        <f t="shared" si="5"/>
        <v>1.3964964401208517</v>
      </c>
      <c r="K23" s="6">
        <v>274</v>
      </c>
      <c r="L23" s="18">
        <f t="shared" si="2"/>
        <v>3.4521859644702029</v>
      </c>
      <c r="M23" s="24">
        <v>6062842.5899999989</v>
      </c>
      <c r="N23" s="18">
        <f t="shared" si="3"/>
        <v>1.6874342148256016</v>
      </c>
      <c r="O23" s="6">
        <v>1</v>
      </c>
      <c r="P23" s="7">
        <f t="shared" si="6"/>
        <v>1.2599218848431397E-2</v>
      </c>
      <c r="Q23" s="22">
        <v>6050</v>
      </c>
      <c r="R23" s="18">
        <f t="shared" si="7"/>
        <v>1.6838598146244948E-3</v>
      </c>
    </row>
    <row r="24" spans="2:18" ht="13.8" x14ac:dyDescent="0.25">
      <c r="B24" s="20" t="s">
        <v>24</v>
      </c>
      <c r="C24" s="16">
        <f>SUM(C19:C23)</f>
        <v>3416</v>
      </c>
      <c r="D24" s="4">
        <f>SUM(D19:D23)</f>
        <v>43.038931586241652</v>
      </c>
      <c r="E24" s="28">
        <f t="shared" ref="E24:R24" si="8">SUM(E19:E23)</f>
        <v>25797091.749999978</v>
      </c>
      <c r="F24" s="4">
        <f t="shared" si="8"/>
        <v>7.1799481209927363</v>
      </c>
      <c r="G24" s="16">
        <f t="shared" si="8"/>
        <v>1423</v>
      </c>
      <c r="H24" s="4">
        <f t="shared" si="8"/>
        <v>17.928688421317879</v>
      </c>
      <c r="I24" s="28">
        <f t="shared" si="8"/>
        <v>41910974.279999994</v>
      </c>
      <c r="J24" s="4">
        <f t="shared" si="8"/>
        <v>11.66482733584343</v>
      </c>
      <c r="K24" s="16">
        <f t="shared" si="8"/>
        <v>545</v>
      </c>
      <c r="L24" s="4">
        <f t="shared" si="8"/>
        <v>6.8665742723951109</v>
      </c>
      <c r="M24" s="28">
        <f t="shared" si="8"/>
        <v>33345424.670000002</v>
      </c>
      <c r="N24" s="4">
        <f t="shared" si="8"/>
        <v>9.2808298518018617</v>
      </c>
      <c r="O24" s="16">
        <f t="shared" si="8"/>
        <v>9</v>
      </c>
      <c r="P24" s="4">
        <f t="shared" si="8"/>
        <v>0.11339296963588258</v>
      </c>
      <c r="Q24" s="28">
        <f t="shared" si="8"/>
        <v>2027201.82</v>
      </c>
      <c r="R24" s="4">
        <f t="shared" si="8"/>
        <v>0.56421879022010557</v>
      </c>
    </row>
    <row r="28" spans="2:18" ht="31.5" customHeight="1" x14ac:dyDescent="0.25">
      <c r="B28" s="47" t="s">
        <v>25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2:18" ht="25.5" customHeight="1" x14ac:dyDescent="0.25">
      <c r="B29" s="19"/>
      <c r="C29" s="37" t="s">
        <v>12</v>
      </c>
      <c r="D29" s="38"/>
      <c r="E29" s="38"/>
      <c r="F29" s="39"/>
      <c r="G29" s="40" t="s">
        <v>13</v>
      </c>
      <c r="H29" s="41"/>
      <c r="I29" s="41"/>
      <c r="J29" s="42"/>
      <c r="K29" s="43" t="s">
        <v>14</v>
      </c>
      <c r="L29" s="44"/>
      <c r="M29" s="44"/>
      <c r="N29" s="45"/>
      <c r="O29" s="46" t="s">
        <v>15</v>
      </c>
      <c r="P29" s="46"/>
      <c r="Q29" s="46"/>
      <c r="R29" s="46"/>
    </row>
    <row r="30" spans="2:18" ht="13.8" x14ac:dyDescent="0.25">
      <c r="B30" s="20"/>
      <c r="C30" s="6" t="s">
        <v>16</v>
      </c>
      <c r="D30" s="6" t="s">
        <v>6</v>
      </c>
      <c r="E30" s="6" t="s">
        <v>17</v>
      </c>
      <c r="F30" s="6" t="s">
        <v>6</v>
      </c>
      <c r="G30" s="6" t="s">
        <v>16</v>
      </c>
      <c r="H30" s="6" t="s">
        <v>6</v>
      </c>
      <c r="I30" s="6" t="s">
        <v>17</v>
      </c>
      <c r="J30" s="6" t="s">
        <v>6</v>
      </c>
      <c r="K30" s="6" t="s">
        <v>16</v>
      </c>
      <c r="L30" s="6" t="s">
        <v>6</v>
      </c>
      <c r="M30" s="6" t="s">
        <v>17</v>
      </c>
      <c r="N30" s="6" t="s">
        <v>6</v>
      </c>
      <c r="O30" s="21" t="s">
        <v>16</v>
      </c>
      <c r="P30" s="6" t="s">
        <v>6</v>
      </c>
      <c r="Q30" s="21" t="s">
        <v>17</v>
      </c>
      <c r="R30" s="6" t="s">
        <v>6</v>
      </c>
    </row>
    <row r="31" spans="2:18" ht="19.05" customHeight="1" x14ac:dyDescent="0.25">
      <c r="B31" s="20" t="s">
        <v>1</v>
      </c>
      <c r="C31" s="6">
        <v>138</v>
      </c>
      <c r="D31" s="18">
        <f>C31*100/$C$7</f>
        <v>1.7386922010835328</v>
      </c>
      <c r="E31" s="8">
        <v>12343786.410000006</v>
      </c>
      <c r="F31" s="18">
        <f>E31*100/$E$7</f>
        <v>3.4355712224970194</v>
      </c>
      <c r="G31" s="6">
        <v>197</v>
      </c>
      <c r="H31" s="18">
        <f>G31*100/$C$7</f>
        <v>2.4820461131409854</v>
      </c>
      <c r="I31" s="8">
        <v>22012539.49000001</v>
      </c>
      <c r="J31" s="18">
        <f>I31*100/$E$7</f>
        <v>6.1266166388505434</v>
      </c>
      <c r="K31" s="6">
        <v>78</v>
      </c>
      <c r="L31" s="18">
        <f>K31*100/$C$7</f>
        <v>0.98273907017764894</v>
      </c>
      <c r="M31" s="8">
        <v>23732652.079999991</v>
      </c>
      <c r="N31" s="18">
        <f>M31*100/$E$7</f>
        <v>6.6053651457812261</v>
      </c>
      <c r="O31" s="21"/>
      <c r="P31" s="18"/>
      <c r="Q31" s="8"/>
      <c r="R31" s="18"/>
    </row>
    <row r="32" spans="2:18" ht="13.8" x14ac:dyDescent="0.25">
      <c r="B32" s="20" t="s">
        <v>26</v>
      </c>
      <c r="C32" s="6">
        <v>22</v>
      </c>
      <c r="D32" s="18">
        <f t="shared" ref="D32:D37" si="9">C32*100/$C$7</f>
        <v>0.27718281466549072</v>
      </c>
      <c r="E32" s="8">
        <v>459619.21999999991</v>
      </c>
      <c r="F32" s="18">
        <f t="shared" ref="F32:F37" si="10">E32*100/$E$7</f>
        <v>0.127923030510257</v>
      </c>
      <c r="G32" s="6">
        <v>89</v>
      </c>
      <c r="H32" s="18">
        <f t="shared" ref="H32:H36" si="11">G32*100/$C$7</f>
        <v>1.1213304775103943</v>
      </c>
      <c r="I32" s="8">
        <v>2875143.9399999995</v>
      </c>
      <c r="J32" s="18">
        <f t="shared" ref="J32:J36" si="12">I32*100/$E$7</f>
        <v>0.80022137881440314</v>
      </c>
      <c r="K32" s="6">
        <v>48</v>
      </c>
      <c r="L32" s="18">
        <f>K32*100/$C$7</f>
        <v>0.60476250472470705</v>
      </c>
      <c r="M32" s="8">
        <v>3390502.6099999994</v>
      </c>
      <c r="N32" s="18">
        <f>M32*100/$E$7</f>
        <v>0.9436580324559446</v>
      </c>
      <c r="O32" s="21"/>
      <c r="P32" s="18"/>
      <c r="Q32" s="8"/>
      <c r="R32" s="18"/>
    </row>
    <row r="33" spans="2:18" ht="27.6" x14ac:dyDescent="0.25">
      <c r="B33" s="20" t="s">
        <v>0</v>
      </c>
      <c r="C33" s="6">
        <v>6</v>
      </c>
      <c r="D33" s="18">
        <f t="shared" si="9"/>
        <v>7.5595313090588381E-2</v>
      </c>
      <c r="E33" s="8">
        <v>34631.64</v>
      </c>
      <c r="F33" s="18">
        <f t="shared" si="10"/>
        <v>9.6388143653788824E-3</v>
      </c>
      <c r="G33" s="6">
        <v>1</v>
      </c>
      <c r="H33" s="18">
        <f t="shared" si="11"/>
        <v>1.2599218848431397E-2</v>
      </c>
      <c r="I33" s="8">
        <v>3102.74</v>
      </c>
      <c r="J33" s="18">
        <f t="shared" si="12"/>
        <v>8.6356681012033146E-4</v>
      </c>
      <c r="K33" s="6"/>
      <c r="L33" s="18"/>
      <c r="M33" s="8"/>
      <c r="N33" s="18"/>
      <c r="O33" s="21"/>
      <c r="P33" s="18"/>
      <c r="Q33" s="8"/>
      <c r="R33" s="18"/>
    </row>
    <row r="34" spans="2:18" ht="27.6" x14ac:dyDescent="0.25">
      <c r="B34" s="20" t="s">
        <v>27</v>
      </c>
      <c r="C34" s="6"/>
      <c r="D34" s="18"/>
      <c r="E34" s="8"/>
      <c r="F34" s="18"/>
      <c r="G34" s="6">
        <v>1</v>
      </c>
      <c r="H34" s="18">
        <f t="shared" si="11"/>
        <v>1.2599218848431397E-2</v>
      </c>
      <c r="I34" s="8">
        <v>242873.19</v>
      </c>
      <c r="J34" s="18">
        <f t="shared" si="12"/>
        <v>6.7597422262918969E-2</v>
      </c>
      <c r="K34" s="6">
        <v>2</v>
      </c>
      <c r="L34" s="18">
        <f>K34*100/$C$7</f>
        <v>2.5198437696862794E-2</v>
      </c>
      <c r="M34" s="8">
        <v>206639.52</v>
      </c>
      <c r="N34" s="18">
        <f>M34*100/$E$7</f>
        <v>5.7512724601866877E-2</v>
      </c>
      <c r="O34" s="21">
        <v>1</v>
      </c>
      <c r="P34" s="18">
        <f>O34*100/$C$7</f>
        <v>1.2599218848431397E-2</v>
      </c>
      <c r="Q34" s="8">
        <v>1984905.78</v>
      </c>
      <c r="R34" s="18">
        <f>Q34*100/$E$7</f>
        <v>0.55244678987733697</v>
      </c>
    </row>
    <row r="35" spans="2:18" ht="22.5" customHeight="1" x14ac:dyDescent="0.25">
      <c r="B35" s="20" t="s">
        <v>2</v>
      </c>
      <c r="C35" s="6">
        <v>3237</v>
      </c>
      <c r="D35" s="18">
        <f t="shared" si="9"/>
        <v>40.783671412372435</v>
      </c>
      <c r="E35" s="8">
        <v>11479613.989999969</v>
      </c>
      <c r="F35" s="18">
        <f t="shared" si="10"/>
        <v>3.1950513529193563</v>
      </c>
      <c r="G35" s="6">
        <v>1110</v>
      </c>
      <c r="H35" s="18">
        <f t="shared" si="11"/>
        <v>13.985132921758851</v>
      </c>
      <c r="I35" s="8">
        <v>3420051.670000006</v>
      </c>
      <c r="J35" s="18">
        <f t="shared" si="12"/>
        <v>0.9518822431491577</v>
      </c>
      <c r="K35" s="6">
        <v>397</v>
      </c>
      <c r="L35" s="18">
        <f t="shared" ref="L35:L36" si="13">K35*100/$C$7</f>
        <v>5.0018898828272649</v>
      </c>
      <c r="M35" s="8">
        <v>3723861.9299999974</v>
      </c>
      <c r="N35" s="18">
        <f>M35*100/$E$7</f>
        <v>1.0364399106011586</v>
      </c>
      <c r="O35" s="21">
        <v>8</v>
      </c>
      <c r="P35" s="18">
        <f>O35*100/$C$7</f>
        <v>0.10079375078745118</v>
      </c>
      <c r="Q35" s="8">
        <v>42296.04</v>
      </c>
      <c r="R35" s="18">
        <f>Q35*100/$E$7</f>
        <v>1.1772000342768631E-2</v>
      </c>
    </row>
    <row r="36" spans="2:18" ht="13.8" x14ac:dyDescent="0.25">
      <c r="B36" s="20" t="s">
        <v>28</v>
      </c>
      <c r="C36" s="6">
        <v>12</v>
      </c>
      <c r="D36" s="18">
        <f t="shared" si="9"/>
        <v>0.15119062618117676</v>
      </c>
      <c r="E36" s="8">
        <v>1147187.3700000001</v>
      </c>
      <c r="F36" s="18">
        <f t="shared" si="10"/>
        <v>0.31928970449384497</v>
      </c>
      <c r="G36" s="6">
        <v>25</v>
      </c>
      <c r="H36" s="18">
        <f t="shared" si="11"/>
        <v>0.31498047121078493</v>
      </c>
      <c r="I36" s="8">
        <v>13357263.25</v>
      </c>
      <c r="J36" s="18">
        <f t="shared" si="12"/>
        <v>3.7176460859562939</v>
      </c>
      <c r="K36" s="6">
        <v>20</v>
      </c>
      <c r="L36" s="18">
        <f t="shared" si="13"/>
        <v>0.25198437696862797</v>
      </c>
      <c r="M36" s="8">
        <v>2291768.5300000003</v>
      </c>
      <c r="N36" s="18">
        <f>M36*100/$E$7</f>
        <v>0.63785403836166144</v>
      </c>
      <c r="O36" s="21"/>
      <c r="P36" s="18"/>
      <c r="Q36" s="8"/>
      <c r="R36" s="18"/>
    </row>
    <row r="37" spans="2:18" ht="24" customHeight="1" x14ac:dyDescent="0.25">
      <c r="B37" s="20" t="s">
        <v>3</v>
      </c>
      <c r="C37" s="6">
        <v>1</v>
      </c>
      <c r="D37" s="18">
        <f t="shared" si="9"/>
        <v>1.2599218848431397E-2</v>
      </c>
      <c r="E37" s="8">
        <v>332253.12</v>
      </c>
      <c r="F37" s="18">
        <f t="shared" si="10"/>
        <v>9.2473996206877698E-2</v>
      </c>
      <c r="G37" s="6"/>
      <c r="H37" s="18"/>
      <c r="I37" s="8"/>
      <c r="J37" s="18"/>
      <c r="K37" s="6"/>
      <c r="L37" s="18"/>
      <c r="M37" s="8"/>
      <c r="N37" s="18"/>
      <c r="O37" s="6"/>
      <c r="P37" s="18"/>
      <c r="Q37" s="8"/>
      <c r="R37" s="18"/>
    </row>
    <row r="38" spans="2:18" ht="13.8" x14ac:dyDescent="0.25">
      <c r="B38" s="20" t="s">
        <v>24</v>
      </c>
      <c r="C38" s="16">
        <f t="shared" ref="C38:R38" si="14">SUM(C31:C37)</f>
        <v>3416</v>
      </c>
      <c r="D38" s="4">
        <f>SUM(D31:D37)</f>
        <v>43.038931586241652</v>
      </c>
      <c r="E38" s="29">
        <f t="shared" si="14"/>
        <v>25797091.749999978</v>
      </c>
      <c r="F38" s="4">
        <f t="shared" si="14"/>
        <v>7.1799481209927345</v>
      </c>
      <c r="G38" s="16">
        <f t="shared" si="14"/>
        <v>1423</v>
      </c>
      <c r="H38" s="4">
        <f t="shared" si="14"/>
        <v>17.928688421317876</v>
      </c>
      <c r="I38" s="29">
        <f t="shared" si="14"/>
        <v>41910974.280000016</v>
      </c>
      <c r="J38" s="4">
        <f t="shared" si="14"/>
        <v>11.664827335843437</v>
      </c>
      <c r="K38" s="16">
        <f t="shared" si="14"/>
        <v>545</v>
      </c>
      <c r="L38" s="4">
        <f t="shared" si="14"/>
        <v>6.8665742723951118</v>
      </c>
      <c r="M38" s="29">
        <f t="shared" si="14"/>
        <v>33345424.669999987</v>
      </c>
      <c r="N38" s="4">
        <f t="shared" si="14"/>
        <v>9.2808298518018564</v>
      </c>
      <c r="O38" s="16">
        <f t="shared" si="14"/>
        <v>9</v>
      </c>
      <c r="P38" s="4">
        <f t="shared" si="14"/>
        <v>0.11339296963588258</v>
      </c>
      <c r="Q38" s="29">
        <f t="shared" si="14"/>
        <v>2027201.82</v>
      </c>
      <c r="R38" s="4">
        <f t="shared" si="14"/>
        <v>0.56421879022010557</v>
      </c>
    </row>
    <row r="43" spans="2:18" x14ac:dyDescent="0.25">
      <c r="B43" s="30"/>
    </row>
  </sheetData>
  <autoFilter ref="B16:R24" xr:uid="{FD1E9DAE-B6C7-4706-9A22-16F309461B8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6">
    <mergeCell ref="C29:F29"/>
    <mergeCell ref="G29:J29"/>
    <mergeCell ref="K29:N29"/>
    <mergeCell ref="O29:R29"/>
    <mergeCell ref="B16:R16"/>
    <mergeCell ref="C17:F17"/>
    <mergeCell ref="G17:J17"/>
    <mergeCell ref="K17:N17"/>
    <mergeCell ref="O17:R17"/>
    <mergeCell ref="B28:R28"/>
    <mergeCell ref="B3:F3"/>
    <mergeCell ref="B9:Q9"/>
    <mergeCell ref="B10:E10"/>
    <mergeCell ref="F10:I10"/>
    <mergeCell ref="J10:M10"/>
    <mergeCell ref="N10:Q1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A225B35BB3064295F2C93F5F2C0A1A" ma:contentTypeVersion="14" ma:contentTypeDescription="Crear nuevo documento." ma:contentTypeScope="" ma:versionID="19b5d07844af6e69fb7ff993f9e83970">
  <xsd:schema xmlns:xsd="http://www.w3.org/2001/XMLSchema" xmlns:xs="http://www.w3.org/2001/XMLSchema" xmlns:p="http://schemas.microsoft.com/office/2006/metadata/properties" xmlns:ns2="844bd5b9-f514-46d1-b7e8-13585dbf4916" xmlns:ns3="77369e9c-f5f7-4bea-b53a-fd30a954a730" targetNamespace="http://schemas.microsoft.com/office/2006/metadata/properties" ma:root="true" ma:fieldsID="11485f7eb8b8ab34c5d04a9449fc8ef0" ns2:_="" ns3:_="">
    <xsd:import namespace="844bd5b9-f514-46d1-b7e8-13585dbf4916"/>
    <xsd:import namespace="77369e9c-f5f7-4bea-b53a-fd30a954a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bd5b9-f514-46d1-b7e8-13585dbf4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9aa915-dd52-4b6d-903e-32ce8862fb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69e9c-f5f7-4bea-b53a-fd30a954a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726b274-35ed-4a71-b3a0-c7bb5c53f483}" ma:internalName="TaxCatchAll" ma:showField="CatchAllData" ma:web="77369e9c-f5f7-4bea-b53a-fd30a954a7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369e9c-f5f7-4bea-b53a-fd30a954a730" xsi:nil="true"/>
    <lcf76f155ced4ddcb4097134ff3c332f xmlns="844bd5b9-f514-46d1-b7e8-13585dbf49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DE3F0B-84DD-43DC-9D45-79555DCD8B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4bd5b9-f514-46d1-b7e8-13585dbf4916"/>
    <ds:schemaRef ds:uri="77369e9c-f5f7-4bea-b53a-fd30a954a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50D747-5B73-432A-B20B-65FA2BFD83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41671-F444-49F0-969F-78891270C31E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77369e9c-f5f7-4bea-b53a-fd30a954a730"/>
    <ds:schemaRef ds:uri="http://schemas.openxmlformats.org/package/2006/metadata/core-properties"/>
    <ds:schemaRef ds:uri="http://schemas.microsoft.com/office/infopath/2007/PartnerControls"/>
    <ds:schemaRef ds:uri="844bd5b9-f514-46d1-b7e8-13585dbf49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1º SEMESTRE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Manuel Olalla Gonzalez</dc:creator>
  <cp:keywords/>
  <dc:description/>
  <cp:lastModifiedBy>Mar Gomez Torres</cp:lastModifiedBy>
  <cp:revision/>
  <dcterms:created xsi:type="dcterms:W3CDTF">2017-10-10T11:52:47Z</dcterms:created>
  <dcterms:modified xsi:type="dcterms:W3CDTF">2024-09-09T11:01:28Z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0x0101004DA225B35BB3064295F2C93F5F2C0A1A</vt:lpwstr>
  </property>
</Properties>
</file>