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jclm.es\ECON\sc\UnidadContratacionElectronica\UNIDAD REGISTRO CONTRATOS\INFORMES ANUALES\INFORMES CONTRATACIÓN EJERCICIO 2023\PYME-23\"/>
    </mc:Choice>
  </mc:AlternateContent>
  <xr:revisionPtr revIDLastSave="0" documentId="13_ncr:1_{D5091D87-0BCE-47C3-A11B-FEE4E729EABB}" xr6:coauthVersionLast="36" xr6:coauthVersionMax="36" xr10:uidLastSave="{00000000-0000-0000-0000-000000000000}"/>
  <bookViews>
    <workbookView xWindow="0" yWindow="0" windowWidth="23040" windowHeight="9560" xr2:uid="{17D4F759-2081-46C7-95E2-7A4AC1F9A7D4}"/>
  </bookViews>
  <sheets>
    <sheet name=" ESTADÍSTICA 2º SEMESTRE 2023" sheetId="20" r:id="rId1"/>
  </sheets>
  <definedNames>
    <definedName name="_xlnm._FilterDatabase" localSheetId="0" hidden="1">' ESTADÍSTICA 2º SEMESTRE 2023'!$O$21:$O$23</definedName>
    <definedName name="TABLA" localSheetId="0">#REF!</definedName>
    <definedName name="TABLA">#REF!</definedName>
  </definedNames>
  <calcPr calcId="191029"/>
</workbook>
</file>

<file path=xl/calcChain.xml><?xml version="1.0" encoding="utf-8"?>
<calcChain xmlns="http://schemas.openxmlformats.org/spreadsheetml/2006/main">
  <c r="Q38" i="20" l="1"/>
  <c r="O38" i="20"/>
  <c r="M38" i="20"/>
  <c r="K38" i="20"/>
  <c r="I38" i="20"/>
  <c r="G38" i="20"/>
  <c r="E38" i="20"/>
  <c r="D38" i="20"/>
  <c r="C38" i="20"/>
  <c r="G24" i="20"/>
  <c r="E24" i="20"/>
  <c r="E7" i="20"/>
  <c r="C7" i="20"/>
  <c r="R32" i="20" l="1"/>
  <c r="R33" i="20"/>
  <c r="R31" i="20"/>
  <c r="R34" i="20"/>
  <c r="R36" i="20"/>
  <c r="R37" i="20"/>
  <c r="R35" i="20"/>
  <c r="P32" i="20"/>
  <c r="P33" i="20"/>
  <c r="P31" i="20"/>
  <c r="P34" i="20"/>
  <c r="P36" i="20"/>
  <c r="P37" i="20"/>
  <c r="P35" i="20"/>
  <c r="N32" i="20"/>
  <c r="N33" i="20"/>
  <c r="N31" i="20"/>
  <c r="N34" i="20"/>
  <c r="N36" i="20"/>
  <c r="N37" i="20"/>
  <c r="N35" i="20"/>
  <c r="L32" i="20"/>
  <c r="L33" i="20"/>
  <c r="L31" i="20"/>
  <c r="L38" i="20" s="1"/>
  <c r="L34" i="20"/>
  <c r="L36" i="20"/>
  <c r="L37" i="20"/>
  <c r="L35" i="20"/>
  <c r="J32" i="20"/>
  <c r="J33" i="20"/>
  <c r="J31" i="20"/>
  <c r="J34" i="20"/>
  <c r="J36" i="20"/>
  <c r="J37" i="20"/>
  <c r="J35" i="20"/>
  <c r="H32" i="20"/>
  <c r="H33" i="20"/>
  <c r="H38" i="20" s="1"/>
  <c r="H31" i="20"/>
  <c r="H34" i="20"/>
  <c r="H36" i="20"/>
  <c r="H37" i="20"/>
  <c r="H35" i="20"/>
  <c r="F32" i="20"/>
  <c r="F33" i="20"/>
  <c r="F31" i="20"/>
  <c r="F38" i="20" s="1"/>
  <c r="F34" i="20"/>
  <c r="F36" i="20"/>
  <c r="F37" i="20"/>
  <c r="F35" i="20"/>
  <c r="D32" i="20"/>
  <c r="D33" i="20"/>
  <c r="D31" i="20"/>
  <c r="D34" i="20"/>
  <c r="D36" i="20"/>
  <c r="D37" i="20"/>
  <c r="D35" i="20"/>
  <c r="R23" i="20"/>
  <c r="R22" i="20"/>
  <c r="R21" i="20"/>
  <c r="R20" i="20"/>
  <c r="R19" i="20"/>
  <c r="O24" i="20"/>
  <c r="N23" i="20"/>
  <c r="N22" i="20"/>
  <c r="N21" i="20"/>
  <c r="N20" i="20"/>
  <c r="N19" i="20"/>
  <c r="J23" i="20"/>
  <c r="J22" i="20"/>
  <c r="J21" i="20"/>
  <c r="J20" i="20"/>
  <c r="J19" i="20"/>
  <c r="P23" i="20"/>
  <c r="P22" i="20"/>
  <c r="P21" i="20"/>
  <c r="P20" i="20"/>
  <c r="P19" i="20"/>
  <c r="L23" i="20"/>
  <c r="L22" i="20"/>
  <c r="L21" i="20"/>
  <c r="L20" i="20"/>
  <c r="L19" i="20"/>
  <c r="H23" i="20"/>
  <c r="H22" i="20"/>
  <c r="H21" i="20"/>
  <c r="H20" i="20"/>
  <c r="H19" i="20"/>
  <c r="D21" i="20"/>
  <c r="D20" i="20"/>
  <c r="D19" i="20"/>
  <c r="R38" i="20" l="1"/>
  <c r="P38" i="20"/>
  <c r="N38" i="20"/>
  <c r="J38" i="20"/>
  <c r="Q12" i="20"/>
  <c r="M12" i="20"/>
  <c r="I12" i="20"/>
  <c r="O12" i="20"/>
  <c r="K12" i="20"/>
  <c r="G12" i="20"/>
  <c r="E12" i="20"/>
  <c r="C12" i="20"/>
  <c r="Q24" i="20"/>
  <c r="M24" i="20"/>
  <c r="K24" i="20"/>
  <c r="I24" i="20"/>
  <c r="F24" i="20"/>
  <c r="C24" i="20"/>
  <c r="D24" i="20" s="1"/>
  <c r="F23" i="20"/>
  <c r="D23" i="20"/>
  <c r="F22" i="20"/>
  <c r="D22" i="20"/>
  <c r="F21" i="20"/>
  <c r="F20" i="20"/>
  <c r="R24" i="20"/>
  <c r="P24" i="20"/>
  <c r="N24" i="20"/>
  <c r="L24" i="20"/>
  <c r="H24" i="20"/>
  <c r="F19" i="20"/>
  <c r="F6" i="20"/>
  <c r="D6" i="20"/>
  <c r="F5" i="20"/>
  <c r="D5" i="20"/>
  <c r="J24" i="20" l="1"/>
  <c r="F7" i="20"/>
  <c r="D7" i="20"/>
</calcChain>
</file>

<file path=xl/sharedStrings.xml><?xml version="1.0" encoding="utf-8"?>
<sst xmlns="http://schemas.openxmlformats.org/spreadsheetml/2006/main" count="89" uniqueCount="31">
  <si>
    <t>Nº Contratos</t>
  </si>
  <si>
    <t>Porcentaje</t>
  </si>
  <si>
    <t xml:space="preserve">Importe </t>
  </si>
  <si>
    <t>Contratos adjudicados a Pymes</t>
  </si>
  <si>
    <t xml:space="preserve"> </t>
  </si>
  <si>
    <t>Contratos adjudicados al resto de empresas</t>
  </si>
  <si>
    <t>Total</t>
  </si>
  <si>
    <t>Microempresa</t>
  </si>
  <si>
    <t>Pequeña Empresa</t>
  </si>
  <si>
    <t>Mediana Empresa</t>
  </si>
  <si>
    <t>PYME - Sin Identificar</t>
  </si>
  <si>
    <t>Nº de contratos</t>
  </si>
  <si>
    <t>Importe de adjudicación</t>
  </si>
  <si>
    <t>Administrativo Especial</t>
  </si>
  <si>
    <t>Concesión de Servicios</t>
  </si>
  <si>
    <t xml:space="preserve">Obras </t>
  </si>
  <si>
    <t>Servicios</t>
  </si>
  <si>
    <t>Suministros</t>
  </si>
  <si>
    <t>TOTAL</t>
  </si>
  <si>
    <t>PYME - Sin identificar</t>
  </si>
  <si>
    <t xml:space="preserve">Basados Acuerdo Marco </t>
  </si>
  <si>
    <t>Menores</t>
  </si>
  <si>
    <t>CONTRATOS ADJUDICADOS A  PYMES  CLASIFICADOS POR TIPO DE CONTRATO-SEGUNDO SEMESTRE 2023</t>
  </si>
  <si>
    <t>CONTRATOS ADJUDICADOS A  PYMES  CLASIFICADOS POR PROCEDIMIENTO DE ADJUDICACIÓN-SEGUNDO SEMESTRE 2023</t>
  </si>
  <si>
    <t>CONTRATOS ADJUDICADOS SEGUNDO SEMESTRE 2023</t>
  </si>
  <si>
    <t>CONTRATOS ADJUDICADOS A  PYMES  CLASIFICADOS POR TIPO DE PYMES-SEGUNDO SEMESTRE 2023</t>
  </si>
  <si>
    <t>Procedimiento Abierto</t>
  </si>
  <si>
    <t xml:space="preserve">Basados Sistemas Dinámicos de Adquisición </t>
  </si>
  <si>
    <t>Adjudicación Directa (Emergencia)</t>
  </si>
  <si>
    <t>Procedimiento Restringido</t>
  </si>
  <si>
    <t>Procedimiento Negociado sin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</si>
</sst>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Century Gothic"/>
      <family val="2"/>
    </font>
    <font>
      <b/>
      <sz val="10"/>
      <color theme="4" tint="-0.499984740745262"/>
      <name val="Century Gothic"/>
      <family val="2"/>
    </font>
    <font>
      <b/>
      <sz val="11"/>
      <color theme="4" tint="-0.49998474074526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3C59-C35B-488A-9FC6-D734764CEA74}">
  <dimension ref="B3:R41"/>
  <sheetViews>
    <sheetView showGridLines="0" tabSelected="1" zoomScale="50" zoomScaleNormal="50" workbookViewId="0">
      <selection activeCell="Q38" sqref="Q38"/>
    </sheetView>
  </sheetViews>
  <sheetFormatPr baseColWidth="10" defaultColWidth="11.453125" defaultRowHeight="12.5" x14ac:dyDescent="0.25"/>
  <cols>
    <col min="1" max="1" width="12.08984375" customWidth="1"/>
    <col min="2" max="2" width="24.6328125" bestFit="1" customWidth="1"/>
    <col min="3" max="3" width="17.6328125" bestFit="1" customWidth="1"/>
    <col min="4" max="4" width="16.08984375" bestFit="1" customWidth="1"/>
    <col min="5" max="5" width="20.08984375" bestFit="1" customWidth="1"/>
    <col min="6" max="6" width="15.453125" bestFit="1" customWidth="1"/>
    <col min="7" max="7" width="11.90625" bestFit="1" customWidth="1"/>
    <col min="8" max="8" width="16.54296875" bestFit="1" customWidth="1"/>
    <col min="9" max="9" width="17" bestFit="1" customWidth="1"/>
    <col min="10" max="10" width="13.6328125" bestFit="1" customWidth="1"/>
    <col min="11" max="11" width="15.453125" bestFit="1" customWidth="1"/>
    <col min="12" max="13" width="17" bestFit="1" customWidth="1"/>
    <col min="14" max="14" width="16" customWidth="1"/>
    <col min="15" max="15" width="14.36328125" customWidth="1"/>
    <col min="16" max="17" width="19" bestFit="1" customWidth="1"/>
    <col min="18" max="18" width="15.7265625" customWidth="1"/>
    <col min="19" max="21" width="14.36328125" customWidth="1"/>
    <col min="22" max="23" width="12.54296875" customWidth="1"/>
    <col min="24" max="25" width="14.453125" customWidth="1"/>
  </cols>
  <sheetData>
    <row r="3" spans="2:18" ht="47.15" customHeight="1" x14ac:dyDescent="0.25">
      <c r="B3" s="34" t="s">
        <v>24</v>
      </c>
      <c r="C3" s="35"/>
      <c r="D3" s="35"/>
      <c r="E3" s="35"/>
      <c r="F3" s="36"/>
    </row>
    <row r="4" spans="2:18" ht="26.4" customHeight="1" x14ac:dyDescent="0.25">
      <c r="B4" s="21"/>
      <c r="C4" s="21" t="s">
        <v>0</v>
      </c>
      <c r="D4" s="2" t="s">
        <v>1</v>
      </c>
      <c r="E4" s="3" t="s">
        <v>2</v>
      </c>
      <c r="F4" s="21" t="s">
        <v>1</v>
      </c>
      <c r="L4" s="1"/>
      <c r="M4" s="1"/>
    </row>
    <row r="5" spans="2:18" ht="43.5" customHeight="1" x14ac:dyDescent="0.25">
      <c r="B5" s="4" t="s">
        <v>3</v>
      </c>
      <c r="C5" s="5">
        <v>10135</v>
      </c>
      <c r="D5" s="6">
        <f>(C5*100)/C7</f>
        <v>98.955282171450889</v>
      </c>
      <c r="E5" s="7">
        <v>461731763.14999938</v>
      </c>
      <c r="F5" s="6">
        <f>(E5*100)/E7</f>
        <v>94.637956729063035</v>
      </c>
      <c r="H5" t="s">
        <v>4</v>
      </c>
      <c r="J5" s="1"/>
      <c r="K5" s="1"/>
      <c r="L5" s="1"/>
      <c r="M5" s="1"/>
    </row>
    <row r="6" spans="2:18" ht="45.65" customHeight="1" x14ac:dyDescent="0.25">
      <c r="B6" s="8" t="s">
        <v>5</v>
      </c>
      <c r="C6" s="9">
        <v>107</v>
      </c>
      <c r="D6" s="6">
        <f>(C6*100)/C7</f>
        <v>1.0447178285491114</v>
      </c>
      <c r="E6" s="10">
        <v>26161022.270000011</v>
      </c>
      <c r="F6" s="6">
        <f>(E6*100)/E7</f>
        <v>5.362043270936967</v>
      </c>
      <c r="I6" s="1"/>
    </row>
    <row r="7" spans="2:18" ht="24.9" customHeight="1" x14ac:dyDescent="0.3">
      <c r="B7" s="11" t="s">
        <v>6</v>
      </c>
      <c r="C7" s="12">
        <f>SUM(C5:C6)</f>
        <v>10242</v>
      </c>
      <c r="D7" s="13">
        <f>SUM(D5:D6)</f>
        <v>100</v>
      </c>
      <c r="E7" s="14">
        <f>SUM(E5:E6)</f>
        <v>487892785.41999936</v>
      </c>
      <c r="F7" s="13">
        <f>SUM(F5:F6)</f>
        <v>100</v>
      </c>
    </row>
    <row r="8" spans="2:18" ht="35.4" customHeight="1" x14ac:dyDescent="0.25"/>
    <row r="9" spans="2:18" ht="39" customHeight="1" x14ac:dyDescent="0.25">
      <c r="B9" s="37" t="s">
        <v>25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2:18" ht="33.9" customHeight="1" x14ac:dyDescent="0.25">
      <c r="B10" s="23" t="s">
        <v>7</v>
      </c>
      <c r="C10" s="24"/>
      <c r="D10" s="24"/>
      <c r="E10" s="25"/>
      <c r="F10" s="26" t="s">
        <v>8</v>
      </c>
      <c r="G10" s="27"/>
      <c r="H10" s="27"/>
      <c r="I10" s="28"/>
      <c r="J10" s="29" t="s">
        <v>9</v>
      </c>
      <c r="K10" s="30"/>
      <c r="L10" s="30"/>
      <c r="M10" s="31"/>
      <c r="N10" s="32" t="s">
        <v>10</v>
      </c>
      <c r="O10" s="32"/>
      <c r="P10" s="32"/>
      <c r="Q10" s="32"/>
    </row>
    <row r="11" spans="2:18" ht="28" x14ac:dyDescent="0.25">
      <c r="B11" s="15" t="s">
        <v>11</v>
      </c>
      <c r="C11" s="15" t="s">
        <v>1</v>
      </c>
      <c r="D11" s="15" t="s">
        <v>12</v>
      </c>
      <c r="E11" s="15" t="s">
        <v>1</v>
      </c>
      <c r="F11" s="15" t="s">
        <v>11</v>
      </c>
      <c r="G11" s="15" t="s">
        <v>1</v>
      </c>
      <c r="H11" s="15" t="s">
        <v>12</v>
      </c>
      <c r="I11" s="15" t="s">
        <v>1</v>
      </c>
      <c r="J11" s="15" t="s">
        <v>11</v>
      </c>
      <c r="K11" s="15" t="s">
        <v>1</v>
      </c>
      <c r="L11" s="15" t="s">
        <v>12</v>
      </c>
      <c r="M11" s="15" t="s">
        <v>1</v>
      </c>
      <c r="N11" s="16" t="s">
        <v>11</v>
      </c>
      <c r="O11" s="15" t="s">
        <v>1</v>
      </c>
      <c r="P11" s="16" t="s">
        <v>12</v>
      </c>
      <c r="Q11" s="15" t="s">
        <v>1</v>
      </c>
    </row>
    <row r="12" spans="2:18" ht="24" customHeight="1" x14ac:dyDescent="0.25">
      <c r="B12" s="5">
        <v>2823</v>
      </c>
      <c r="C12" s="7">
        <f>B12*100/$C$7</f>
        <v>27.562975981253661</v>
      </c>
      <c r="D12" s="7">
        <v>10635951.550000018</v>
      </c>
      <c r="E12" s="7">
        <f>D12*100/$E$7</f>
        <v>2.1799772138143276</v>
      </c>
      <c r="F12" s="5">
        <v>1475</v>
      </c>
      <c r="G12" s="6">
        <f>F12*100/$C$7</f>
        <v>14.401484085139622</v>
      </c>
      <c r="H12" s="7">
        <v>33508302.800000399</v>
      </c>
      <c r="I12" s="7">
        <f>H12*100/$E$7</f>
        <v>6.8679643973736964</v>
      </c>
      <c r="J12" s="5">
        <v>508</v>
      </c>
      <c r="K12" s="7">
        <f>J12*100/$C$7</f>
        <v>4.9599687561023238</v>
      </c>
      <c r="L12" s="7">
        <v>40862674.080000013</v>
      </c>
      <c r="M12" s="7">
        <f>L12*100/$E$7</f>
        <v>8.3753388656533723</v>
      </c>
      <c r="N12" s="5">
        <v>5329</v>
      </c>
      <c r="O12" s="7">
        <f>N12*100/$C$7</f>
        <v>52.030853348955283</v>
      </c>
      <c r="P12" s="7">
        <v>376724834.71999985</v>
      </c>
      <c r="Q12" s="7">
        <f>P12*100/$E$7</f>
        <v>77.214676252221821</v>
      </c>
    </row>
    <row r="16" spans="2:18" ht="43.5" customHeight="1" x14ac:dyDescent="0.25">
      <c r="B16" s="33" t="s">
        <v>22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2:18" ht="42.9" customHeight="1" x14ac:dyDescent="0.25">
      <c r="B17" s="18"/>
      <c r="C17" s="23" t="s">
        <v>7</v>
      </c>
      <c r="D17" s="24"/>
      <c r="E17" s="24"/>
      <c r="F17" s="25"/>
      <c r="G17" s="26" t="s">
        <v>8</v>
      </c>
      <c r="H17" s="27"/>
      <c r="I17" s="27"/>
      <c r="J17" s="28"/>
      <c r="K17" s="29" t="s">
        <v>9</v>
      </c>
      <c r="L17" s="30"/>
      <c r="M17" s="30"/>
      <c r="N17" s="31"/>
      <c r="O17" s="32" t="s">
        <v>10</v>
      </c>
      <c r="P17" s="32"/>
      <c r="Q17" s="32"/>
      <c r="R17" s="32"/>
    </row>
    <row r="18" spans="2:18" ht="28" x14ac:dyDescent="0.25">
      <c r="B18" s="4"/>
      <c r="C18" s="15" t="s">
        <v>11</v>
      </c>
      <c r="D18" s="15" t="s">
        <v>1</v>
      </c>
      <c r="E18" s="15" t="s">
        <v>12</v>
      </c>
      <c r="F18" s="15" t="s">
        <v>1</v>
      </c>
      <c r="G18" s="15" t="s">
        <v>11</v>
      </c>
      <c r="H18" s="15" t="s">
        <v>1</v>
      </c>
      <c r="I18" s="15" t="s">
        <v>12</v>
      </c>
      <c r="J18" s="15" t="s">
        <v>1</v>
      </c>
      <c r="K18" s="15" t="s">
        <v>11</v>
      </c>
      <c r="L18" s="15" t="s">
        <v>1</v>
      </c>
      <c r="M18" s="15" t="s">
        <v>12</v>
      </c>
      <c r="N18" s="15" t="s">
        <v>1</v>
      </c>
      <c r="O18" s="16" t="s">
        <v>11</v>
      </c>
      <c r="P18" s="15" t="s">
        <v>1</v>
      </c>
      <c r="Q18" s="16" t="s">
        <v>12</v>
      </c>
      <c r="R18" s="15" t="s">
        <v>1</v>
      </c>
    </row>
    <row r="19" spans="2:18" ht="31" customHeight="1" x14ac:dyDescent="0.25">
      <c r="B19" s="4" t="s">
        <v>13</v>
      </c>
      <c r="C19" s="22">
        <v>1</v>
      </c>
      <c r="D19" s="7">
        <f t="shared" ref="D19:D24" si="0">C19*100/$C$7</f>
        <v>9.7637180238234721E-3</v>
      </c>
      <c r="E19" s="7">
        <v>0</v>
      </c>
      <c r="F19" s="7">
        <f>E19*100/$E$7</f>
        <v>0</v>
      </c>
      <c r="G19" s="17">
        <v>2</v>
      </c>
      <c r="H19" s="6">
        <f>G19*100/$C$7</f>
        <v>1.9527436047646944E-2</v>
      </c>
      <c r="I19" s="7">
        <v>0</v>
      </c>
      <c r="J19" s="7">
        <f>I19*100/$E$7</f>
        <v>0</v>
      </c>
      <c r="K19" s="5">
        <v>0</v>
      </c>
      <c r="L19" s="7">
        <f>K19*100/$C$7</f>
        <v>0</v>
      </c>
      <c r="M19" s="7">
        <v>0</v>
      </c>
      <c r="N19" s="7">
        <f>M19*100/$E$7</f>
        <v>0</v>
      </c>
      <c r="O19" s="17">
        <v>3</v>
      </c>
      <c r="P19" s="6">
        <f>O19*100/$C$7</f>
        <v>2.9291154071470416E-2</v>
      </c>
      <c r="Q19" s="7">
        <v>89724.53</v>
      </c>
      <c r="R19" s="7">
        <f>Q19*100/$E$7</f>
        <v>1.8390214547395124E-2</v>
      </c>
    </row>
    <row r="20" spans="2:18" ht="32" customHeight="1" x14ac:dyDescent="0.25">
      <c r="B20" s="4" t="s">
        <v>14</v>
      </c>
      <c r="C20" s="5">
        <v>15</v>
      </c>
      <c r="D20" s="7">
        <f t="shared" si="0"/>
        <v>0.14645577035735208</v>
      </c>
      <c r="E20" s="7">
        <v>0</v>
      </c>
      <c r="F20" s="7">
        <f t="shared" ref="F20:F24" si="1">E20*100/$E$7</f>
        <v>0</v>
      </c>
      <c r="G20" s="17">
        <v>3</v>
      </c>
      <c r="H20" s="6">
        <f>G20*100/$C$7</f>
        <v>2.9291154071470416E-2</v>
      </c>
      <c r="I20" s="7">
        <v>308292</v>
      </c>
      <c r="J20" s="7">
        <f t="shared" ref="J20:J23" si="2">I20*100/$E$7</f>
        <v>6.3188472798303183E-2</v>
      </c>
      <c r="K20" s="5">
        <v>3</v>
      </c>
      <c r="L20" s="7">
        <f>K20*100/$C$7</f>
        <v>2.9291154071470416E-2</v>
      </c>
      <c r="M20" s="7">
        <v>1027020</v>
      </c>
      <c r="N20" s="7">
        <f t="shared" ref="N20:N23" si="3">M20*100/$E$7</f>
        <v>0.21050116556158879</v>
      </c>
      <c r="O20" s="17">
        <v>27</v>
      </c>
      <c r="P20" s="6">
        <f>O20*100/$C$7</f>
        <v>0.26362038664323373</v>
      </c>
      <c r="Q20" s="7">
        <v>2988861.5100000002</v>
      </c>
      <c r="R20" s="7">
        <f t="shared" ref="R20:R23" si="4">Q20*100/$E$7</f>
        <v>0.61260621171658802</v>
      </c>
    </row>
    <row r="21" spans="2:18" ht="22" customHeight="1" x14ac:dyDescent="0.25">
      <c r="B21" s="4" t="s">
        <v>15</v>
      </c>
      <c r="C21" s="5">
        <v>84</v>
      </c>
      <c r="D21" s="7">
        <f t="shared" si="0"/>
        <v>0.82015231400117161</v>
      </c>
      <c r="E21" s="7">
        <v>2523013.4699999997</v>
      </c>
      <c r="F21" s="7">
        <f t="shared" si="1"/>
        <v>0.51712457027379077</v>
      </c>
      <c r="G21" s="17">
        <v>97</v>
      </c>
      <c r="H21" s="6">
        <f>G21*100/$C$7</f>
        <v>0.94708064831087679</v>
      </c>
      <c r="I21" s="7">
        <v>6417574.1000000006</v>
      </c>
      <c r="J21" s="7">
        <f t="shared" si="2"/>
        <v>1.3153656483105141</v>
      </c>
      <c r="K21" s="5">
        <v>20</v>
      </c>
      <c r="L21" s="7">
        <f>K21*100/$C$7</f>
        <v>0.19527436047646943</v>
      </c>
      <c r="M21" s="7">
        <v>8138420.9700000007</v>
      </c>
      <c r="N21" s="7">
        <f t="shared" si="3"/>
        <v>1.6680756947438962</v>
      </c>
      <c r="O21" s="5">
        <v>381</v>
      </c>
      <c r="P21" s="6">
        <f>O21*100/$C$7</f>
        <v>3.7199765670767428</v>
      </c>
      <c r="Q21" s="7">
        <v>62634612.519999996</v>
      </c>
      <c r="R21" s="7">
        <f t="shared" si="4"/>
        <v>12.837782068468464</v>
      </c>
    </row>
    <row r="22" spans="2:18" ht="14" x14ac:dyDescent="0.25">
      <c r="B22" s="4" t="s">
        <v>16</v>
      </c>
      <c r="C22" s="5">
        <v>878</v>
      </c>
      <c r="D22" s="7">
        <f t="shared" si="0"/>
        <v>8.5725444249170089</v>
      </c>
      <c r="E22" s="7">
        <v>5224565.6799999904</v>
      </c>
      <c r="F22" s="7">
        <f t="shared" si="1"/>
        <v>1.0708429876663286</v>
      </c>
      <c r="G22" s="17">
        <v>560</v>
      </c>
      <c r="H22" s="6">
        <f>G22*100/$C$7</f>
        <v>5.4676820933411445</v>
      </c>
      <c r="I22" s="7">
        <v>23762323.610000029</v>
      </c>
      <c r="J22" s="7">
        <f t="shared" si="2"/>
        <v>4.8703986449695877</v>
      </c>
      <c r="K22" s="5">
        <v>181</v>
      </c>
      <c r="L22" s="7">
        <f>K22*100/$C$7</f>
        <v>1.7672329623120484</v>
      </c>
      <c r="M22" s="7">
        <v>22235045.019999996</v>
      </c>
      <c r="N22" s="7">
        <f t="shared" si="3"/>
        <v>4.5573629462175997</v>
      </c>
      <c r="O22" s="5">
        <v>2432</v>
      </c>
      <c r="P22" s="6">
        <f>O22*100/$C$7</f>
        <v>23.745362233938685</v>
      </c>
      <c r="Q22" s="7">
        <v>165453818.92999995</v>
      </c>
      <c r="R22" s="7">
        <f t="shared" si="4"/>
        <v>33.911921609492566</v>
      </c>
    </row>
    <row r="23" spans="2:18" ht="14" x14ac:dyDescent="0.25">
      <c r="B23" s="4" t="s">
        <v>17</v>
      </c>
      <c r="C23" s="5">
        <v>1845</v>
      </c>
      <c r="D23" s="7">
        <f t="shared" si="0"/>
        <v>18.014059753954307</v>
      </c>
      <c r="E23" s="7">
        <v>2888372.4000000115</v>
      </c>
      <c r="F23" s="7">
        <f t="shared" si="1"/>
        <v>0.59200965587420495</v>
      </c>
      <c r="G23" s="17">
        <v>813</v>
      </c>
      <c r="H23" s="6">
        <f>G23*100/$C$7</f>
        <v>7.9379027533684825</v>
      </c>
      <c r="I23" s="7">
        <v>3020113.0899999873</v>
      </c>
      <c r="J23" s="7">
        <f t="shared" si="2"/>
        <v>0.61901163129521219</v>
      </c>
      <c r="K23" s="5">
        <v>304</v>
      </c>
      <c r="L23" s="7">
        <f>K23*100/$C$7</f>
        <v>2.9681702792423357</v>
      </c>
      <c r="M23" s="7">
        <v>9462188.0900000017</v>
      </c>
      <c r="N23" s="7">
        <f t="shared" si="3"/>
        <v>1.9393990591302837</v>
      </c>
      <c r="O23" s="5">
        <v>2486</v>
      </c>
      <c r="P23" s="6">
        <f>O23*100/$C$7</f>
        <v>24.27260300722515</v>
      </c>
      <c r="Q23" s="7">
        <v>145557817.23000035</v>
      </c>
      <c r="R23" s="7">
        <f t="shared" si="4"/>
        <v>29.833976147996907</v>
      </c>
    </row>
    <row r="24" spans="2:18" ht="14" x14ac:dyDescent="0.25">
      <c r="B24" s="4" t="s">
        <v>18</v>
      </c>
      <c r="C24" s="15">
        <f>SUM(C19:C23)</f>
        <v>2823</v>
      </c>
      <c r="D24" s="3">
        <f t="shared" si="0"/>
        <v>27.562975981253661</v>
      </c>
      <c r="E24" s="3">
        <f>SUM(E19:E23)</f>
        <v>10635951.550000001</v>
      </c>
      <c r="F24" s="3">
        <f t="shared" si="1"/>
        <v>2.1799772138143241</v>
      </c>
      <c r="G24" s="15">
        <f>SUM(G19:G23)</f>
        <v>1475</v>
      </c>
      <c r="H24" s="3">
        <f>SUM(H19:H23)</f>
        <v>14.401484085139622</v>
      </c>
      <c r="I24" s="3">
        <f t="shared" ref="I24:Q24" si="5">SUM(I19:I23)</f>
        <v>33508302.800000019</v>
      </c>
      <c r="J24" s="3">
        <f>SUM(J19:J23)</f>
        <v>6.8679643973736173</v>
      </c>
      <c r="K24" s="15">
        <f t="shared" si="5"/>
        <v>508</v>
      </c>
      <c r="L24" s="3">
        <f>SUM(L19:L23)</f>
        <v>4.9599687561023238</v>
      </c>
      <c r="M24" s="3">
        <f t="shared" si="5"/>
        <v>40862674.079999998</v>
      </c>
      <c r="N24" s="3">
        <f>SUM(N19:N23)</f>
        <v>8.3753388656533687</v>
      </c>
      <c r="O24" s="15">
        <f>SUM(O19:O23)</f>
        <v>5329</v>
      </c>
      <c r="P24" s="2">
        <f>SUM(P19:P23)</f>
        <v>52.030853348955283</v>
      </c>
      <c r="Q24" s="3">
        <f t="shared" si="5"/>
        <v>376724834.72000027</v>
      </c>
      <c r="R24" s="2">
        <f>SUM(R19:R23)</f>
        <v>77.214676252221921</v>
      </c>
    </row>
    <row r="25" spans="2:18" x14ac:dyDescent="0.25">
      <c r="P25" t="s">
        <v>4</v>
      </c>
    </row>
    <row r="28" spans="2:18" ht="31.5" customHeight="1" x14ac:dyDescent="0.25">
      <c r="B28" s="33" t="s">
        <v>23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2:18" ht="25.5" customHeight="1" x14ac:dyDescent="0.25">
      <c r="B29" s="18"/>
      <c r="C29" s="23" t="s">
        <v>7</v>
      </c>
      <c r="D29" s="24"/>
      <c r="E29" s="24"/>
      <c r="F29" s="25"/>
      <c r="G29" s="26" t="s">
        <v>8</v>
      </c>
      <c r="H29" s="27"/>
      <c r="I29" s="27"/>
      <c r="J29" s="28"/>
      <c r="K29" s="29" t="s">
        <v>9</v>
      </c>
      <c r="L29" s="30"/>
      <c r="M29" s="30"/>
      <c r="N29" s="31"/>
      <c r="O29" s="32" t="s">
        <v>19</v>
      </c>
      <c r="P29" s="32"/>
      <c r="Q29" s="32"/>
      <c r="R29" s="32"/>
    </row>
    <row r="30" spans="2:18" ht="28" x14ac:dyDescent="0.25">
      <c r="B30" s="4"/>
      <c r="C30" s="15" t="s">
        <v>11</v>
      </c>
      <c r="D30" s="15" t="s">
        <v>1</v>
      </c>
      <c r="E30" s="15" t="s">
        <v>12</v>
      </c>
      <c r="F30" s="15" t="s">
        <v>1</v>
      </c>
      <c r="G30" s="15" t="s">
        <v>11</v>
      </c>
      <c r="H30" s="15" t="s">
        <v>1</v>
      </c>
      <c r="I30" s="15" t="s">
        <v>12</v>
      </c>
      <c r="J30" s="15" t="s">
        <v>1</v>
      </c>
      <c r="K30" s="15" t="s">
        <v>11</v>
      </c>
      <c r="L30" s="15" t="s">
        <v>1</v>
      </c>
      <c r="M30" s="15" t="s">
        <v>12</v>
      </c>
      <c r="N30" s="15" t="s">
        <v>1</v>
      </c>
      <c r="O30" s="16" t="s">
        <v>11</v>
      </c>
      <c r="P30" s="15" t="s">
        <v>1</v>
      </c>
      <c r="Q30" s="16" t="s">
        <v>12</v>
      </c>
      <c r="R30" s="15" t="s">
        <v>1</v>
      </c>
    </row>
    <row r="31" spans="2:18" ht="29" customHeight="1" x14ac:dyDescent="0.25">
      <c r="B31" s="4" t="s">
        <v>28</v>
      </c>
      <c r="C31" s="5">
        <v>14</v>
      </c>
      <c r="D31" s="7">
        <f>C31*100/$C$7</f>
        <v>0.1366920523335286</v>
      </c>
      <c r="E31" s="7">
        <v>77922.64</v>
      </c>
      <c r="F31" s="7">
        <f>E31*100/$E$7</f>
        <v>1.5971263016918931E-2</v>
      </c>
      <c r="G31" s="17">
        <v>9</v>
      </c>
      <c r="H31" s="7">
        <f>G31*100/$C$7</f>
        <v>8.7873462214411252E-2</v>
      </c>
      <c r="I31" s="7">
        <v>52956.859999999993</v>
      </c>
      <c r="J31" s="7">
        <f>I31*100/$E$7</f>
        <v>1.0854200263365735E-2</v>
      </c>
      <c r="K31" s="5">
        <v>2</v>
      </c>
      <c r="L31" s="7">
        <f>K31*100/$C$7</f>
        <v>1.9527436047646944E-2</v>
      </c>
      <c r="M31" s="7">
        <v>76757.56</v>
      </c>
      <c r="N31" s="7">
        <f>M31*100/$E$7</f>
        <v>1.5732464650798996E-2</v>
      </c>
      <c r="O31" s="5">
        <v>37</v>
      </c>
      <c r="P31" s="7">
        <f>O31*100/$C$7</f>
        <v>0.36125756688146848</v>
      </c>
      <c r="Q31" s="7">
        <v>5595483.6299999999</v>
      </c>
      <c r="R31" s="7">
        <f>Q31*100/$E$7</f>
        <v>1.1468674670364645</v>
      </c>
    </row>
    <row r="32" spans="2:18" ht="42" x14ac:dyDescent="0.25">
      <c r="B32" s="4" t="s">
        <v>27</v>
      </c>
      <c r="C32" s="5">
        <v>5</v>
      </c>
      <c r="D32" s="7">
        <f t="shared" ref="D32:D37" si="6">C32*100/$C$7</f>
        <v>4.8818590119117357E-2</v>
      </c>
      <c r="E32" s="7">
        <v>91004.44</v>
      </c>
      <c r="F32" s="7">
        <f t="shared" ref="F32:F37" si="7">E32*100/$E$7</f>
        <v>1.865254882210636E-2</v>
      </c>
      <c r="G32" s="5">
        <v>0</v>
      </c>
      <c r="H32" s="7">
        <f t="shared" ref="H32:H37" si="8">G32*100/$C$7</f>
        <v>0</v>
      </c>
      <c r="I32" s="7">
        <v>0</v>
      </c>
      <c r="J32" s="7">
        <f t="shared" ref="J32:J37" si="9">I32*100/$E$7</f>
        <v>0</v>
      </c>
      <c r="K32" s="5">
        <v>6</v>
      </c>
      <c r="L32" s="7">
        <f t="shared" ref="L32:L37" si="10">K32*100/$C$7</f>
        <v>5.8582308142940832E-2</v>
      </c>
      <c r="M32" s="7">
        <v>389713.17</v>
      </c>
      <c r="N32" s="7">
        <f t="shared" ref="N32:N37" si="11">M32*100/$E$7</f>
        <v>7.9876805242061102E-2</v>
      </c>
      <c r="O32" s="19">
        <v>0</v>
      </c>
      <c r="P32" s="7">
        <f t="shared" ref="P32:P37" si="12">O32*100/$C$7</f>
        <v>0</v>
      </c>
      <c r="Q32" s="20">
        <v>0</v>
      </c>
      <c r="R32" s="7">
        <f t="shared" ref="R32:R37" si="13">Q32*100/$E$7</f>
        <v>0</v>
      </c>
    </row>
    <row r="33" spans="2:18" ht="28" x14ac:dyDescent="0.25">
      <c r="B33" s="4" t="s">
        <v>20</v>
      </c>
      <c r="C33" s="5">
        <v>16</v>
      </c>
      <c r="D33" s="7">
        <f t="shared" si="6"/>
        <v>0.15621948838117555</v>
      </c>
      <c r="E33" s="7">
        <v>179231.50000000003</v>
      </c>
      <c r="F33" s="7">
        <f t="shared" si="7"/>
        <v>3.6735837330677014E-2</v>
      </c>
      <c r="G33" s="5">
        <v>64</v>
      </c>
      <c r="H33" s="7">
        <f t="shared" si="8"/>
        <v>0.62487795352470221</v>
      </c>
      <c r="I33" s="7">
        <v>3071871.83</v>
      </c>
      <c r="J33" s="7">
        <f t="shared" si="9"/>
        <v>0.62962026121283976</v>
      </c>
      <c r="K33" s="5">
        <v>32</v>
      </c>
      <c r="L33" s="7">
        <f t="shared" si="10"/>
        <v>0.31243897676235111</v>
      </c>
      <c r="M33" s="7">
        <v>1592511.73</v>
      </c>
      <c r="N33" s="7">
        <f t="shared" si="11"/>
        <v>0.32640608297355667</v>
      </c>
      <c r="O33" s="19">
        <v>379</v>
      </c>
      <c r="P33" s="7">
        <f t="shared" si="12"/>
        <v>3.7004491310290959</v>
      </c>
      <c r="Q33" s="20">
        <v>25717796.820000015</v>
      </c>
      <c r="R33" s="7">
        <f t="shared" si="13"/>
        <v>5.2711984248467649</v>
      </c>
    </row>
    <row r="34" spans="2:18" ht="29" customHeight="1" x14ac:dyDescent="0.25">
      <c r="B34" s="4" t="s">
        <v>21</v>
      </c>
      <c r="C34" s="5">
        <v>2680</v>
      </c>
      <c r="D34" s="7">
        <f t="shared" si="6"/>
        <v>26.166764303846904</v>
      </c>
      <c r="E34" s="7">
        <v>2978096.200000009</v>
      </c>
      <c r="F34" s="7">
        <f t="shared" si="7"/>
        <v>0.61039972079856319</v>
      </c>
      <c r="G34" s="17">
        <v>988</v>
      </c>
      <c r="H34" s="7">
        <f t="shared" si="8"/>
        <v>9.6465534075375903</v>
      </c>
      <c r="I34" s="7">
        <v>1987543.8499999926</v>
      </c>
      <c r="J34" s="7">
        <f t="shared" si="9"/>
        <v>0.40737307650266402</v>
      </c>
      <c r="K34" s="5">
        <v>369</v>
      </c>
      <c r="L34" s="7">
        <f t="shared" si="10"/>
        <v>3.6028119507908611</v>
      </c>
      <c r="M34" s="7">
        <v>2036774.5099999998</v>
      </c>
      <c r="N34" s="7">
        <f t="shared" si="11"/>
        <v>0.41746354339850616</v>
      </c>
      <c r="O34" s="19">
        <v>4518</v>
      </c>
      <c r="P34" s="7">
        <f t="shared" si="12"/>
        <v>44.112478031634446</v>
      </c>
      <c r="Q34" s="20">
        <v>27807264.849999912</v>
      </c>
      <c r="R34" s="7">
        <f t="shared" si="13"/>
        <v>5.6994621935354521</v>
      </c>
    </row>
    <row r="35" spans="2:18" ht="36" customHeight="1" x14ac:dyDescent="0.25">
      <c r="B35" s="4" t="s">
        <v>26</v>
      </c>
      <c r="C35" s="5">
        <v>83</v>
      </c>
      <c r="D35" s="7">
        <f>C35*100/$C$7</f>
        <v>0.81038859597734814</v>
      </c>
      <c r="E35" s="7">
        <v>6289273.21</v>
      </c>
      <c r="F35" s="7">
        <f>E35*100/$E$7</f>
        <v>1.2890687048356166</v>
      </c>
      <c r="G35" s="5">
        <v>405</v>
      </c>
      <c r="H35" s="7">
        <f>G35*100/$C$7</f>
        <v>3.9543057996485063</v>
      </c>
      <c r="I35" s="7">
        <v>27466009.230000034</v>
      </c>
      <c r="J35" s="7">
        <f>I35*100/$E$7</f>
        <v>5.6295173961951699</v>
      </c>
      <c r="K35" s="5">
        <v>95</v>
      </c>
      <c r="L35" s="7">
        <f>K35*100/$C$7</f>
        <v>0.92755321226322984</v>
      </c>
      <c r="M35" s="7">
        <v>36603779.300000004</v>
      </c>
      <c r="N35" s="7">
        <f>M35*100/$E$7</f>
        <v>7.5024227440645337</v>
      </c>
      <c r="O35" s="19">
        <v>339</v>
      </c>
      <c r="P35" s="7">
        <f>O35*100/$C$7</f>
        <v>3.3099004100761569</v>
      </c>
      <c r="Q35" s="20">
        <v>288919061.82000023</v>
      </c>
      <c r="R35" s="7">
        <f>Q35*100/$E$7</f>
        <v>59.217736038315493</v>
      </c>
    </row>
    <row r="36" spans="2:18" ht="42" x14ac:dyDescent="0.25">
      <c r="B36" s="4" t="s">
        <v>30</v>
      </c>
      <c r="C36" s="5">
        <v>10</v>
      </c>
      <c r="D36" s="7">
        <f t="shared" si="6"/>
        <v>9.7637180238234714E-2</v>
      </c>
      <c r="E36" s="7">
        <v>1020423.5599999999</v>
      </c>
      <c r="F36" s="7">
        <f t="shared" si="7"/>
        <v>0.20914913901044366</v>
      </c>
      <c r="G36" s="5">
        <v>9</v>
      </c>
      <c r="H36" s="7">
        <f t="shared" si="8"/>
        <v>8.7873462214411252E-2</v>
      </c>
      <c r="I36" s="7">
        <v>929921.03</v>
      </c>
      <c r="J36" s="7">
        <f t="shared" si="9"/>
        <v>0.19059946319958052</v>
      </c>
      <c r="K36" s="5">
        <v>3</v>
      </c>
      <c r="L36" s="7">
        <f t="shared" si="10"/>
        <v>2.9291154071470416E-2</v>
      </c>
      <c r="M36" s="7">
        <v>163137.81</v>
      </c>
      <c r="N36" s="7">
        <f t="shared" si="11"/>
        <v>3.3437225323912891E-2</v>
      </c>
      <c r="O36" s="19">
        <v>55</v>
      </c>
      <c r="P36" s="7">
        <f t="shared" si="12"/>
        <v>0.53700449131029093</v>
      </c>
      <c r="Q36" s="20">
        <v>28685227.599999998</v>
      </c>
      <c r="R36" s="7">
        <f t="shared" si="13"/>
        <v>5.8794121284877185</v>
      </c>
    </row>
    <row r="37" spans="2:18" ht="28" x14ac:dyDescent="0.25">
      <c r="B37" s="4" t="s">
        <v>29</v>
      </c>
      <c r="C37" s="5">
        <v>15</v>
      </c>
      <c r="D37" s="7">
        <f t="shared" si="6"/>
        <v>0.14645577035735208</v>
      </c>
      <c r="E37" s="7">
        <v>0</v>
      </c>
      <c r="F37" s="7">
        <f t="shared" si="7"/>
        <v>0</v>
      </c>
      <c r="G37" s="5">
        <v>0</v>
      </c>
      <c r="H37" s="7">
        <f t="shared" si="8"/>
        <v>0</v>
      </c>
      <c r="I37" s="7">
        <v>0</v>
      </c>
      <c r="J37" s="7">
        <f t="shared" si="9"/>
        <v>0</v>
      </c>
      <c r="K37" s="5">
        <v>1</v>
      </c>
      <c r="L37" s="7">
        <f t="shared" si="10"/>
        <v>9.7637180238234721E-3</v>
      </c>
      <c r="M37" s="7">
        <v>0</v>
      </c>
      <c r="N37" s="7">
        <f t="shared" si="11"/>
        <v>0</v>
      </c>
      <c r="O37" s="19">
        <v>1</v>
      </c>
      <c r="P37" s="7">
        <f t="shared" si="12"/>
        <v>9.7637180238234721E-3</v>
      </c>
      <c r="Q37" s="20">
        <v>0</v>
      </c>
      <c r="R37" s="7">
        <f t="shared" si="13"/>
        <v>0</v>
      </c>
    </row>
    <row r="38" spans="2:18" ht="17" customHeight="1" x14ac:dyDescent="0.25">
      <c r="B38" s="4" t="s">
        <v>18</v>
      </c>
      <c r="C38" s="15">
        <f>SUM(C31:C37)</f>
        <v>2823</v>
      </c>
      <c r="D38" s="3">
        <f>SUM(D31:D37)</f>
        <v>27.562975981253658</v>
      </c>
      <c r="E38" s="3">
        <f>SUM(E31:E37)</f>
        <v>10635951.55000001</v>
      </c>
      <c r="F38" s="3">
        <f>SUM(F31:F37)</f>
        <v>2.1799772138143259</v>
      </c>
      <c r="G38" s="15">
        <f t="shared" ref="G38:R38" si="14">SUM(G31:G37)</f>
        <v>1475</v>
      </c>
      <c r="H38" s="3">
        <f t="shared" si="14"/>
        <v>14.401484085139622</v>
      </c>
      <c r="I38" s="3">
        <f t="shared" si="14"/>
        <v>33508302.800000027</v>
      </c>
      <c r="J38" s="3">
        <f t="shared" si="14"/>
        <v>6.86796439737362</v>
      </c>
      <c r="K38" s="15">
        <f t="shared" si="14"/>
        <v>508</v>
      </c>
      <c r="L38" s="3">
        <f t="shared" si="14"/>
        <v>4.9599687561023229</v>
      </c>
      <c r="M38" s="3">
        <f t="shared" si="14"/>
        <v>40862674.080000006</v>
      </c>
      <c r="N38" s="3">
        <f t="shared" si="14"/>
        <v>8.3753388656533705</v>
      </c>
      <c r="O38" s="15">
        <f t="shared" si="14"/>
        <v>5329</v>
      </c>
      <c r="P38" s="3">
        <f t="shared" si="14"/>
        <v>52.03085334895529</v>
      </c>
      <c r="Q38" s="3">
        <f t="shared" si="14"/>
        <v>376724834.72000015</v>
      </c>
      <c r="R38" s="3">
        <f t="shared" si="14"/>
        <v>77.214676252221892</v>
      </c>
    </row>
    <row r="40" spans="2:18" x14ac:dyDescent="0.25">
      <c r="I40" t="s">
        <v>4</v>
      </c>
    </row>
    <row r="41" spans="2:18" x14ac:dyDescent="0.25">
      <c r="H41" t="s">
        <v>4</v>
      </c>
    </row>
  </sheetData>
  <mergeCells count="16">
    <mergeCell ref="B3:F3"/>
    <mergeCell ref="B9:Q9"/>
    <mergeCell ref="B10:E10"/>
    <mergeCell ref="F10:I10"/>
    <mergeCell ref="J10:M10"/>
    <mergeCell ref="N10:Q10"/>
    <mergeCell ref="C29:F29"/>
    <mergeCell ref="G29:J29"/>
    <mergeCell ref="K29:N29"/>
    <mergeCell ref="O29:R29"/>
    <mergeCell ref="B16:R16"/>
    <mergeCell ref="C17:F17"/>
    <mergeCell ref="G17:J17"/>
    <mergeCell ref="K17:N17"/>
    <mergeCell ref="O17:R17"/>
    <mergeCell ref="B28:R28"/>
  </mergeCells>
  <pageMargins left="0.7" right="0.7" top="0.75" bottom="0.75" header="0.3" footer="0.3"/>
  <pageSetup paperSize="9" orientation="portrait" verticalDpi="0" r:id="rId1"/>
  <ignoredErrors>
    <ignoredError sqref="F24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ESTADÍSTICA 2º SEMESTRE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Olalla Gonzalez</dc:creator>
  <cp:lastModifiedBy>Margarita Ruiz Olmos</cp:lastModifiedBy>
  <dcterms:created xsi:type="dcterms:W3CDTF">2017-10-10T11:52:47Z</dcterms:created>
  <dcterms:modified xsi:type="dcterms:W3CDTF">2024-04-10T11:55:08Z</dcterms:modified>
</cp:coreProperties>
</file>