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clm.es\ECON\sc\UnidadContratacionElectronica\UNIDAD REGISTRO CONTRATOS\INFORMES ANUALES\INFORMES CONTRATACIÓN EJERCICIO 2022\PYME-22\"/>
    </mc:Choice>
  </mc:AlternateContent>
  <xr:revisionPtr revIDLastSave="0" documentId="13_ncr:1_{B05502DC-A046-411E-A003-11961C619AFD}" xr6:coauthVersionLast="36" xr6:coauthVersionMax="36" xr10:uidLastSave="{00000000-0000-0000-0000-000000000000}"/>
  <bookViews>
    <workbookView xWindow="0" yWindow="0" windowWidth="19200" windowHeight="6350" xr2:uid="{C7C6ADC9-30B7-4CD2-A746-C630FFCC3A94}"/>
  </bookViews>
  <sheets>
    <sheet name="ESTADÍSTICA 1 SEMESTRE 2022" sheetId="2" r:id="rId1"/>
  </sheets>
  <definedNames>
    <definedName name="_xlnm._FilterDatabase" localSheetId="0" hidden="1">'ESTADÍSTICA 1 SEMESTRE 2022'!$O$21:$O$23</definedName>
    <definedName name="TABLA" localSheetId="0">#REF!</definedName>
    <definedName name="TAB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2" l="1"/>
  <c r="H37" i="2"/>
  <c r="I37" i="2"/>
  <c r="E37" i="2"/>
  <c r="E7" i="2"/>
  <c r="Q37" i="2" l="1"/>
  <c r="O37" i="2"/>
  <c r="M37" i="2"/>
  <c r="K37" i="2"/>
  <c r="G37" i="2"/>
  <c r="C37" i="2"/>
  <c r="Q24" i="2"/>
  <c r="O24" i="2"/>
  <c r="M24" i="2"/>
  <c r="K24" i="2"/>
  <c r="I24" i="2"/>
  <c r="G24" i="2"/>
  <c r="E24" i="2"/>
  <c r="C24" i="2"/>
  <c r="N20" i="2"/>
  <c r="N19" i="2"/>
  <c r="N36" i="2"/>
  <c r="C7" i="2"/>
  <c r="L35" i="2" s="1"/>
  <c r="F24" i="2" l="1"/>
  <c r="M12" i="2"/>
  <c r="H19" i="2"/>
  <c r="D34" i="2"/>
  <c r="H20" i="2"/>
  <c r="D35" i="2"/>
  <c r="H21" i="2"/>
  <c r="D36" i="2"/>
  <c r="G12" i="2"/>
  <c r="H23" i="2"/>
  <c r="D33" i="2"/>
  <c r="D6" i="2"/>
  <c r="H22" i="2"/>
  <c r="D24" i="2"/>
  <c r="D32" i="2"/>
  <c r="Q12" i="2"/>
  <c r="R19" i="2"/>
  <c r="R20" i="2"/>
  <c r="R21" i="2"/>
  <c r="R22" i="2"/>
  <c r="R23" i="2"/>
  <c r="N32" i="2"/>
  <c r="N33" i="2"/>
  <c r="N34" i="2"/>
  <c r="N35" i="2"/>
  <c r="P36" i="2"/>
  <c r="D5" i="2"/>
  <c r="D7" i="2" s="1"/>
  <c r="C12" i="2"/>
  <c r="D19" i="2"/>
  <c r="D20" i="2"/>
  <c r="D21" i="2"/>
  <c r="D22" i="2"/>
  <c r="D23" i="2"/>
  <c r="P31" i="2"/>
  <c r="P32" i="2"/>
  <c r="P33" i="2"/>
  <c r="P34" i="2"/>
  <c r="P35" i="2"/>
  <c r="R36" i="2"/>
  <c r="F5" i="2"/>
  <c r="E12" i="2"/>
  <c r="F19" i="2"/>
  <c r="F20" i="2"/>
  <c r="F21" i="2"/>
  <c r="F22" i="2"/>
  <c r="F23" i="2"/>
  <c r="R31" i="2"/>
  <c r="R32" i="2"/>
  <c r="R33" i="2"/>
  <c r="R34" i="2"/>
  <c r="R35" i="2"/>
  <c r="F6" i="2"/>
  <c r="I12" i="2"/>
  <c r="J19" i="2"/>
  <c r="J20" i="2"/>
  <c r="J21" i="2"/>
  <c r="J22" i="2"/>
  <c r="J23" i="2"/>
  <c r="F32" i="2"/>
  <c r="F33" i="2"/>
  <c r="F34" i="2"/>
  <c r="F35" i="2"/>
  <c r="H36" i="2"/>
  <c r="K12" i="2"/>
  <c r="L19" i="2"/>
  <c r="L20" i="2"/>
  <c r="L21" i="2"/>
  <c r="L22" i="2"/>
  <c r="L23" i="2"/>
  <c r="H32" i="2"/>
  <c r="H33" i="2"/>
  <c r="H34" i="2"/>
  <c r="H35" i="2"/>
  <c r="J36" i="2"/>
  <c r="N21" i="2"/>
  <c r="N22" i="2"/>
  <c r="N23" i="2"/>
  <c r="J32" i="2"/>
  <c r="J33" i="2"/>
  <c r="J34" i="2"/>
  <c r="J35" i="2"/>
  <c r="L36" i="2"/>
  <c r="O12" i="2"/>
  <c r="P19" i="2"/>
  <c r="P20" i="2"/>
  <c r="P21" i="2"/>
  <c r="P22" i="2"/>
  <c r="P23" i="2"/>
  <c r="L32" i="2"/>
  <c r="L33" i="2"/>
  <c r="L34" i="2"/>
  <c r="N24" i="2" l="1"/>
  <c r="N37" i="2"/>
  <c r="J37" i="2"/>
  <c r="J24" i="2"/>
  <c r="H24" i="2"/>
  <c r="L37" i="2"/>
  <c r="D37" i="2"/>
  <c r="P24" i="2"/>
  <c r="F37" i="2"/>
  <c r="L24" i="2"/>
  <c r="R24" i="2"/>
  <c r="F7" i="2"/>
  <c r="R37" i="2"/>
</calcChain>
</file>

<file path=xl/sharedStrings.xml><?xml version="1.0" encoding="utf-8"?>
<sst xmlns="http://schemas.openxmlformats.org/spreadsheetml/2006/main" count="85" uniqueCount="30">
  <si>
    <t>Nº Contratos</t>
  </si>
  <si>
    <t>Porcentaje</t>
  </si>
  <si>
    <t xml:space="preserve">Importe </t>
  </si>
  <si>
    <t>Contratos adjudicados a Pymes</t>
  </si>
  <si>
    <t xml:space="preserve"> </t>
  </si>
  <si>
    <t>Contratos adjudicados al resto de empresas</t>
  </si>
  <si>
    <t>Total</t>
  </si>
  <si>
    <t>Microempresa</t>
  </si>
  <si>
    <t>Pequeña Empresa</t>
  </si>
  <si>
    <t>Mediana Empresa</t>
  </si>
  <si>
    <t>PYME - Sin Identificar</t>
  </si>
  <si>
    <t>Nº de contratos</t>
  </si>
  <si>
    <t>Importe de adjudicación</t>
  </si>
  <si>
    <t>Administrativo Especial</t>
  </si>
  <si>
    <t>Concesión de Servicios</t>
  </si>
  <si>
    <t xml:space="preserve">Obras </t>
  </si>
  <si>
    <t>Servicios</t>
  </si>
  <si>
    <t>Suministros</t>
  </si>
  <si>
    <t>TOTAL</t>
  </si>
  <si>
    <t>PYME - Sin identificar</t>
  </si>
  <si>
    <t>Adjudicación Directa (emergencia)</t>
  </si>
  <si>
    <t xml:space="preserve">Basados Acuerdo Marco </t>
  </si>
  <si>
    <t>Menores</t>
  </si>
  <si>
    <t>Procedimiento Abierto</t>
  </si>
  <si>
    <t>Procedimiento Negociado sin Publicidad</t>
  </si>
  <si>
    <t>Procedimiento Restringido</t>
  </si>
  <si>
    <t>CONTRATOS ADJUDICADOS PRIMER SEMESTRE 2022</t>
  </si>
  <si>
    <t>CONTRATOS ADJUDICADOS A  PYMES  CLASIFICADOS POR TIPO DE PYMES-PRIMER SEMESTRE 2022</t>
  </si>
  <si>
    <t>CONTRATOS ADJUDICADOS A  PYMES  CLASIFICADOS POR TIPO DE CONTRATO-PRIMER SEMESTRE 2022</t>
  </si>
  <si>
    <t>CONTRATOS ADJUDICADOS A  PYMES  CLASIFICADOS POR PROCEDIMIENTO DE ADJUDICACIÓN-PRIMER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</si>
</sst>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0"/>
      <color theme="4" tint="-0.499984740745262"/>
      <name val="Century Gothic"/>
      <family val="2"/>
    </font>
    <font>
      <b/>
      <sz val="11"/>
      <color theme="4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ACB9-06D4-4A4F-801C-9EED0F688C24}">
  <dimension ref="B3:R38"/>
  <sheetViews>
    <sheetView showGridLines="0" tabSelected="1" zoomScale="50" zoomScaleNormal="50" workbookViewId="0">
      <selection activeCell="R37" sqref="R37"/>
    </sheetView>
  </sheetViews>
  <sheetFormatPr baseColWidth="10" defaultColWidth="11.453125" defaultRowHeight="12.5" x14ac:dyDescent="0.25"/>
  <cols>
    <col min="1" max="1" width="12.08984375" customWidth="1"/>
    <col min="2" max="2" width="24.6328125" bestFit="1" customWidth="1"/>
    <col min="3" max="3" width="17.6328125" bestFit="1" customWidth="1"/>
    <col min="4" max="4" width="16.08984375" bestFit="1" customWidth="1"/>
    <col min="5" max="5" width="20.08984375" bestFit="1" customWidth="1"/>
    <col min="6" max="6" width="15.453125" bestFit="1" customWidth="1"/>
    <col min="7" max="7" width="11.90625" bestFit="1" customWidth="1"/>
    <col min="8" max="8" width="16.54296875" bestFit="1" customWidth="1"/>
    <col min="9" max="9" width="17" bestFit="1" customWidth="1"/>
    <col min="10" max="10" width="13.6328125" bestFit="1" customWidth="1"/>
    <col min="11" max="11" width="15.453125" bestFit="1" customWidth="1"/>
    <col min="12" max="13" width="17" bestFit="1" customWidth="1"/>
    <col min="14" max="14" width="15.6328125" customWidth="1"/>
    <col min="15" max="15" width="13.6328125" customWidth="1"/>
    <col min="16" max="17" width="19" bestFit="1" customWidth="1"/>
    <col min="18" max="18" width="11.90625" customWidth="1"/>
    <col min="19" max="21" width="14.36328125" customWidth="1"/>
    <col min="22" max="23" width="12.54296875" customWidth="1"/>
    <col min="24" max="25" width="14.453125" customWidth="1"/>
  </cols>
  <sheetData>
    <row r="3" spans="2:18" ht="47.15" customHeight="1" x14ac:dyDescent="0.25">
      <c r="B3" s="33" t="s">
        <v>26</v>
      </c>
      <c r="C3" s="34"/>
      <c r="D3" s="34"/>
      <c r="E3" s="34"/>
      <c r="F3" s="35"/>
    </row>
    <row r="4" spans="2:18" ht="26.4" customHeight="1" x14ac:dyDescent="0.25">
      <c r="B4" s="2"/>
      <c r="C4" s="2" t="s">
        <v>0</v>
      </c>
      <c r="D4" s="3" t="s">
        <v>1</v>
      </c>
      <c r="E4" s="4" t="s">
        <v>2</v>
      </c>
      <c r="F4" s="2" t="s">
        <v>1</v>
      </c>
      <c r="L4" s="1"/>
    </row>
    <row r="5" spans="2:18" ht="43.5" customHeight="1" x14ac:dyDescent="0.25">
      <c r="B5" s="5" t="s">
        <v>3</v>
      </c>
      <c r="C5" s="6">
        <v>11221</v>
      </c>
      <c r="D5" s="7">
        <f>(C5*100)/C7</f>
        <v>82.8852119958635</v>
      </c>
      <c r="E5" s="8">
        <v>185328239.39000025</v>
      </c>
      <c r="F5" s="7">
        <f>(E5*100)/E7</f>
        <v>35.944547917085295</v>
      </c>
      <c r="H5" t="s">
        <v>4</v>
      </c>
      <c r="J5" s="1"/>
      <c r="K5" s="1"/>
    </row>
    <row r="6" spans="2:18" ht="45.65" customHeight="1" x14ac:dyDescent="0.25">
      <c r="B6" s="9" t="s">
        <v>5</v>
      </c>
      <c r="C6" s="6">
        <v>2317</v>
      </c>
      <c r="D6" s="7">
        <f>(C6*100)/C7</f>
        <v>17.114788004136503</v>
      </c>
      <c r="E6" s="10">
        <v>330266614.70999908</v>
      </c>
      <c r="F6" s="7">
        <f>(E6*100)/E7</f>
        <v>64.055452082914712</v>
      </c>
      <c r="I6" s="1"/>
      <c r="L6" s="1"/>
    </row>
    <row r="7" spans="2:18" ht="24.9" customHeight="1" x14ac:dyDescent="0.3">
      <c r="B7" s="11" t="s">
        <v>6</v>
      </c>
      <c r="C7" s="12">
        <f>SUM(C5:C6)</f>
        <v>13538</v>
      </c>
      <c r="D7" s="13">
        <f>SUM(D5:D6)</f>
        <v>100</v>
      </c>
      <c r="E7" s="14">
        <f>SUM(E5:E6)</f>
        <v>515594854.09999931</v>
      </c>
      <c r="F7" s="13">
        <f>SUM(F5:F6)</f>
        <v>100</v>
      </c>
    </row>
    <row r="8" spans="2:18" ht="35.4" customHeight="1" x14ac:dyDescent="0.25"/>
    <row r="9" spans="2:18" ht="39" customHeight="1" x14ac:dyDescent="0.25">
      <c r="B9" s="36" t="s">
        <v>27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8" ht="33.9" customHeight="1" x14ac:dyDescent="0.25">
      <c r="B10" s="22" t="s">
        <v>7</v>
      </c>
      <c r="C10" s="23"/>
      <c r="D10" s="23"/>
      <c r="E10" s="24"/>
      <c r="F10" s="25" t="s">
        <v>8</v>
      </c>
      <c r="G10" s="26"/>
      <c r="H10" s="26"/>
      <c r="I10" s="27"/>
      <c r="J10" s="28" t="s">
        <v>9</v>
      </c>
      <c r="K10" s="29"/>
      <c r="L10" s="29"/>
      <c r="M10" s="30"/>
      <c r="N10" s="31" t="s">
        <v>10</v>
      </c>
      <c r="O10" s="31"/>
      <c r="P10" s="31"/>
      <c r="Q10" s="31"/>
    </row>
    <row r="11" spans="2:18" ht="28" x14ac:dyDescent="0.25">
      <c r="B11" s="15" t="s">
        <v>11</v>
      </c>
      <c r="C11" s="15" t="s">
        <v>1</v>
      </c>
      <c r="D11" s="15" t="s">
        <v>12</v>
      </c>
      <c r="E11" s="15" t="s">
        <v>1</v>
      </c>
      <c r="F11" s="15" t="s">
        <v>11</v>
      </c>
      <c r="G11" s="15" t="s">
        <v>1</v>
      </c>
      <c r="H11" s="15" t="s">
        <v>12</v>
      </c>
      <c r="I11" s="15" t="s">
        <v>1</v>
      </c>
      <c r="J11" s="15" t="s">
        <v>11</v>
      </c>
      <c r="K11" s="15" t="s">
        <v>1</v>
      </c>
      <c r="L11" s="15" t="s">
        <v>12</v>
      </c>
      <c r="M11" s="15" t="s">
        <v>1</v>
      </c>
      <c r="N11" s="16" t="s">
        <v>11</v>
      </c>
      <c r="O11" s="15" t="s">
        <v>1</v>
      </c>
      <c r="P11" s="16" t="s">
        <v>12</v>
      </c>
      <c r="Q11" s="15" t="s">
        <v>1</v>
      </c>
    </row>
    <row r="12" spans="2:18" ht="24" customHeight="1" x14ac:dyDescent="0.25">
      <c r="B12" s="6">
        <v>831</v>
      </c>
      <c r="C12" s="8">
        <f>B12*100/C7</f>
        <v>6.138277441276407</v>
      </c>
      <c r="D12" s="8">
        <v>747839.19000000029</v>
      </c>
      <c r="E12" s="8">
        <f>D12*100/E7</f>
        <v>0.14504395923527921</v>
      </c>
      <c r="F12" s="17">
        <v>38</v>
      </c>
      <c r="G12" s="7">
        <f>F12*100/C7</f>
        <v>0.28069138720638204</v>
      </c>
      <c r="H12" s="8">
        <v>65965.50999999998</v>
      </c>
      <c r="I12" s="8">
        <f>H12*100/E7</f>
        <v>1.2794059032095384E-2</v>
      </c>
      <c r="J12" s="6">
        <v>42</v>
      </c>
      <c r="K12" s="8">
        <f>J12*100/C7</f>
        <v>0.31023784901758017</v>
      </c>
      <c r="L12" s="8">
        <v>50335.579999999987</v>
      </c>
      <c r="M12" s="8">
        <f>L12*100/E7</f>
        <v>9.7626226483318312E-3</v>
      </c>
      <c r="N12" s="6">
        <v>10310</v>
      </c>
      <c r="O12" s="8">
        <f>N12*100/C7</f>
        <v>76.156005318363128</v>
      </c>
      <c r="P12" s="8">
        <v>184464099.11000031</v>
      </c>
      <c r="Q12" s="8">
        <f>P12*100/E7</f>
        <v>35.776947276169594</v>
      </c>
    </row>
    <row r="16" spans="2:18" ht="43.5" customHeight="1" x14ac:dyDescent="0.25">
      <c r="B16" s="32" t="s">
        <v>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18" ht="42.9" customHeight="1" x14ac:dyDescent="0.25">
      <c r="B17" s="18"/>
      <c r="C17" s="22" t="s">
        <v>7</v>
      </c>
      <c r="D17" s="23"/>
      <c r="E17" s="23"/>
      <c r="F17" s="24"/>
      <c r="G17" s="25" t="s">
        <v>8</v>
      </c>
      <c r="H17" s="26"/>
      <c r="I17" s="26"/>
      <c r="J17" s="27"/>
      <c r="K17" s="28" t="s">
        <v>9</v>
      </c>
      <c r="L17" s="29"/>
      <c r="M17" s="29"/>
      <c r="N17" s="30"/>
      <c r="O17" s="31" t="s">
        <v>10</v>
      </c>
      <c r="P17" s="31"/>
      <c r="Q17" s="31"/>
      <c r="R17" s="31"/>
    </row>
    <row r="18" spans="2:18" ht="28" x14ac:dyDescent="0.25">
      <c r="B18" s="5"/>
      <c r="C18" s="15" t="s">
        <v>11</v>
      </c>
      <c r="D18" s="15" t="s">
        <v>1</v>
      </c>
      <c r="E18" s="15" t="s">
        <v>12</v>
      </c>
      <c r="F18" s="15" t="s">
        <v>1</v>
      </c>
      <c r="G18" s="15" t="s">
        <v>11</v>
      </c>
      <c r="H18" s="15" t="s">
        <v>1</v>
      </c>
      <c r="I18" s="15" t="s">
        <v>12</v>
      </c>
      <c r="J18" s="15" t="s">
        <v>1</v>
      </c>
      <c r="K18" s="15" t="s">
        <v>11</v>
      </c>
      <c r="L18" s="15" t="s">
        <v>1</v>
      </c>
      <c r="M18" s="15" t="s">
        <v>1</v>
      </c>
      <c r="N18" s="15" t="s">
        <v>1</v>
      </c>
      <c r="O18" s="16" t="s">
        <v>11</v>
      </c>
      <c r="P18" s="15" t="s">
        <v>1</v>
      </c>
      <c r="Q18" s="16" t="s">
        <v>12</v>
      </c>
      <c r="R18" s="15" t="s">
        <v>1</v>
      </c>
    </row>
    <row r="19" spans="2:18" ht="35" customHeight="1" x14ac:dyDescent="0.25">
      <c r="B19" s="5" t="s">
        <v>13</v>
      </c>
      <c r="C19" s="6">
        <v>0</v>
      </c>
      <c r="D19" s="8">
        <f>C19*100/C7</f>
        <v>0</v>
      </c>
      <c r="E19" s="8">
        <v>0</v>
      </c>
      <c r="F19" s="8">
        <f>E19*100/$E$7</f>
        <v>0</v>
      </c>
      <c r="G19" s="17">
        <v>0</v>
      </c>
      <c r="H19" s="7">
        <f>G19*100/C7</f>
        <v>0</v>
      </c>
      <c r="I19" s="8">
        <v>0</v>
      </c>
      <c r="J19" s="8">
        <f>I19*100/E7</f>
        <v>0</v>
      </c>
      <c r="K19" s="6">
        <v>0</v>
      </c>
      <c r="L19" s="8">
        <f>K19*100/C7</f>
        <v>0</v>
      </c>
      <c r="M19" s="8">
        <v>0</v>
      </c>
      <c r="N19" s="8">
        <f>M19*100/646691561.04</f>
        <v>0</v>
      </c>
      <c r="O19" s="17">
        <v>8</v>
      </c>
      <c r="P19" s="7">
        <f>O19*100/C7</f>
        <v>5.9092923622396216E-2</v>
      </c>
      <c r="Q19" s="8">
        <v>0</v>
      </c>
      <c r="R19" s="8">
        <f>Q19*100/E7</f>
        <v>0</v>
      </c>
    </row>
    <row r="20" spans="2:18" ht="33" customHeight="1" x14ac:dyDescent="0.25">
      <c r="B20" s="5" t="s">
        <v>14</v>
      </c>
      <c r="C20" s="6">
        <v>0</v>
      </c>
      <c r="D20" s="8">
        <f>C20*100/C7</f>
        <v>0</v>
      </c>
      <c r="E20" s="8">
        <v>0</v>
      </c>
      <c r="F20" s="8">
        <f t="shared" ref="F20:F24" si="0">E20*100/$E$7</f>
        <v>0</v>
      </c>
      <c r="G20" s="17">
        <v>0</v>
      </c>
      <c r="H20" s="7">
        <f>G20*100/C7</f>
        <v>0</v>
      </c>
      <c r="I20" s="8">
        <v>0</v>
      </c>
      <c r="J20" s="8">
        <f>I20*100/E7</f>
        <v>0</v>
      </c>
      <c r="K20" s="6">
        <v>0</v>
      </c>
      <c r="L20" s="8">
        <f>K20*100/C7</f>
        <v>0</v>
      </c>
      <c r="M20" s="8">
        <v>0</v>
      </c>
      <c r="N20" s="8">
        <f t="shared" ref="N20" si="1">M20*100/646691561.04</f>
        <v>0</v>
      </c>
      <c r="O20" s="17">
        <v>2</v>
      </c>
      <c r="P20" s="7">
        <f>O20*100/C7</f>
        <v>1.4773230905599054E-2</v>
      </c>
      <c r="Q20" s="8">
        <v>11022.05</v>
      </c>
      <c r="R20" s="8">
        <f>Q20*100/E7</f>
        <v>2.1377346791483453E-3</v>
      </c>
    </row>
    <row r="21" spans="2:18" ht="14" x14ac:dyDescent="0.25">
      <c r="B21" s="5" t="s">
        <v>15</v>
      </c>
      <c r="C21" s="6">
        <v>2</v>
      </c>
      <c r="D21" s="8">
        <f>C21*100/$C$7</f>
        <v>1.4773230905599054E-2</v>
      </c>
      <c r="E21" s="8">
        <v>4442.8900000000003</v>
      </c>
      <c r="F21" s="8">
        <f t="shared" si="0"/>
        <v>8.6170177314033179E-4</v>
      </c>
      <c r="G21" s="17">
        <v>1</v>
      </c>
      <c r="H21" s="7">
        <f>G21*100/C7</f>
        <v>7.3866154527995271E-3</v>
      </c>
      <c r="I21" s="8">
        <v>27400.2</v>
      </c>
      <c r="J21" s="8">
        <f>I21*100/E7</f>
        <v>5.3142888805258999E-3</v>
      </c>
      <c r="K21" s="6">
        <v>0</v>
      </c>
      <c r="L21" s="8">
        <f>K21*100/C7</f>
        <v>0</v>
      </c>
      <c r="M21" s="8">
        <v>0</v>
      </c>
      <c r="N21" s="8">
        <f>M21*100/E7</f>
        <v>0</v>
      </c>
      <c r="O21" s="6">
        <v>453</v>
      </c>
      <c r="P21" s="7">
        <f>O21*100/C7</f>
        <v>3.3461368001181859</v>
      </c>
      <c r="Q21" s="8">
        <v>68429428.920000002</v>
      </c>
      <c r="R21" s="8">
        <f>Q21*100/E7</f>
        <v>13.27193791323762</v>
      </c>
    </row>
    <row r="22" spans="2:18" ht="14" x14ac:dyDescent="0.25">
      <c r="B22" s="5" t="s">
        <v>16</v>
      </c>
      <c r="C22" s="6">
        <v>482</v>
      </c>
      <c r="D22" s="8">
        <f>C22*100/$C$7</f>
        <v>3.5603486482493722</v>
      </c>
      <c r="E22" s="8">
        <v>477972.80000000005</v>
      </c>
      <c r="F22" s="8">
        <f t="shared" si="0"/>
        <v>9.2703175021854961E-2</v>
      </c>
      <c r="G22" s="17">
        <v>10</v>
      </c>
      <c r="H22" s="7">
        <f>G22*100/C7</f>
        <v>7.3866154527995276E-2</v>
      </c>
      <c r="I22" s="8">
        <v>11082.27</v>
      </c>
      <c r="J22" s="8">
        <f>I22*100/E7</f>
        <v>2.1494143923031861E-3</v>
      </c>
      <c r="K22" s="6">
        <v>2</v>
      </c>
      <c r="L22" s="8">
        <f>K22*100/C7</f>
        <v>1.4773230905599054E-2</v>
      </c>
      <c r="M22" s="8">
        <v>324.08999999999997</v>
      </c>
      <c r="N22" s="8">
        <f>M22*100/E7</f>
        <v>6.2857493131058853E-5</v>
      </c>
      <c r="O22" s="6">
        <v>4713</v>
      </c>
      <c r="P22" s="7">
        <f>O22*100/C7</f>
        <v>34.813118629044169</v>
      </c>
      <c r="Q22" s="8">
        <v>67387119.459999844</v>
      </c>
      <c r="R22" s="8">
        <f>Q22*100/E7</f>
        <v>13.069781229222695</v>
      </c>
    </row>
    <row r="23" spans="2:18" ht="14" x14ac:dyDescent="0.25">
      <c r="B23" s="5" t="s">
        <v>17</v>
      </c>
      <c r="C23" s="6">
        <v>347</v>
      </c>
      <c r="D23" s="8">
        <f>C23*100/$C$7</f>
        <v>2.5631555621214361</v>
      </c>
      <c r="E23" s="8">
        <v>265423.50000000006</v>
      </c>
      <c r="F23" s="8">
        <f t="shared" si="0"/>
        <v>5.1479082440283888E-2</v>
      </c>
      <c r="G23" s="17">
        <v>27</v>
      </c>
      <c r="H23" s="7">
        <f>G23*100/C7</f>
        <v>0.19943861722558723</v>
      </c>
      <c r="I23" s="8">
        <v>27483.039999999997</v>
      </c>
      <c r="J23" s="8">
        <f>I23*100/E7</f>
        <v>5.330355759266301E-3</v>
      </c>
      <c r="K23" s="6">
        <v>40</v>
      </c>
      <c r="L23" s="8">
        <f>K23*100/C7</f>
        <v>0.2954646181119811</v>
      </c>
      <c r="M23" s="8">
        <v>50011.489999999991</v>
      </c>
      <c r="N23" s="8">
        <f>M23*100/E7</f>
        <v>9.6997651552007715E-3</v>
      </c>
      <c r="O23" s="6">
        <v>5134</v>
      </c>
      <c r="P23" s="7">
        <f>O23*100/C7</f>
        <v>37.922883734672773</v>
      </c>
      <c r="Q23" s="8">
        <v>48636528.680000007</v>
      </c>
      <c r="R23" s="8">
        <f>Q23*100/E7</f>
        <v>9.4330903990300463</v>
      </c>
    </row>
    <row r="24" spans="2:18" ht="14" x14ac:dyDescent="0.25">
      <c r="B24" s="5" t="s">
        <v>18</v>
      </c>
      <c r="C24" s="15">
        <f>SUM(C19:C23)</f>
        <v>831</v>
      </c>
      <c r="D24" s="4">
        <f>C24*100/$C$7</f>
        <v>6.138277441276407</v>
      </c>
      <c r="E24" s="4">
        <f>SUM(E19:E23)</f>
        <v>747839.19000000018</v>
      </c>
      <c r="F24" s="4">
        <f t="shared" si="0"/>
        <v>0.14504395923527919</v>
      </c>
      <c r="G24" s="15">
        <f t="shared" ref="G24:R24" si="2">SUM(G19:G23)</f>
        <v>38</v>
      </c>
      <c r="H24" s="4">
        <f t="shared" si="2"/>
        <v>0.28069138720638204</v>
      </c>
      <c r="I24" s="4">
        <f t="shared" si="2"/>
        <v>65965.509999999995</v>
      </c>
      <c r="J24" s="4">
        <f t="shared" si="2"/>
        <v>1.2794059032095387E-2</v>
      </c>
      <c r="K24" s="15">
        <f t="shared" si="2"/>
        <v>42</v>
      </c>
      <c r="L24" s="4">
        <f t="shared" si="2"/>
        <v>0.31023784901758017</v>
      </c>
      <c r="M24" s="4">
        <f t="shared" si="2"/>
        <v>50335.579999999987</v>
      </c>
      <c r="N24" s="4">
        <f t="shared" si="2"/>
        <v>9.7626226483318295E-3</v>
      </c>
      <c r="O24" s="15">
        <f t="shared" si="2"/>
        <v>10310</v>
      </c>
      <c r="P24" s="3">
        <f t="shared" si="2"/>
        <v>76.156005318363128</v>
      </c>
      <c r="Q24" s="4">
        <f t="shared" si="2"/>
        <v>184464099.10999984</v>
      </c>
      <c r="R24" s="3">
        <f t="shared" si="2"/>
        <v>35.776947276169508</v>
      </c>
    </row>
    <row r="28" spans="2:18" ht="31.5" customHeight="1" x14ac:dyDescent="0.25">
      <c r="B28" s="32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2:18" ht="25.5" customHeight="1" x14ac:dyDescent="0.25">
      <c r="B29" s="18"/>
      <c r="C29" s="22" t="s">
        <v>7</v>
      </c>
      <c r="D29" s="23"/>
      <c r="E29" s="23"/>
      <c r="F29" s="24"/>
      <c r="G29" s="25" t="s">
        <v>8</v>
      </c>
      <c r="H29" s="26"/>
      <c r="I29" s="26"/>
      <c r="J29" s="27"/>
      <c r="K29" s="28" t="s">
        <v>9</v>
      </c>
      <c r="L29" s="29"/>
      <c r="M29" s="29"/>
      <c r="N29" s="30"/>
      <c r="O29" s="31" t="s">
        <v>19</v>
      </c>
      <c r="P29" s="31"/>
      <c r="Q29" s="31"/>
      <c r="R29" s="31"/>
    </row>
    <row r="30" spans="2:18" ht="28" x14ac:dyDescent="0.25">
      <c r="B30" s="5"/>
      <c r="C30" s="15" t="s">
        <v>11</v>
      </c>
      <c r="D30" s="15" t="s">
        <v>1</v>
      </c>
      <c r="E30" s="15" t="s">
        <v>12</v>
      </c>
      <c r="F30" s="15" t="s">
        <v>1</v>
      </c>
      <c r="G30" s="15" t="s">
        <v>11</v>
      </c>
      <c r="H30" s="15" t="s">
        <v>1</v>
      </c>
      <c r="I30" s="15" t="s">
        <v>12</v>
      </c>
      <c r="J30" s="15" t="s">
        <v>1</v>
      </c>
      <c r="K30" s="15" t="s">
        <v>11</v>
      </c>
      <c r="L30" s="15" t="s">
        <v>1</v>
      </c>
      <c r="M30" s="15" t="s">
        <v>12</v>
      </c>
      <c r="N30" s="15" t="s">
        <v>1</v>
      </c>
      <c r="O30" s="16" t="s">
        <v>11</v>
      </c>
      <c r="P30" s="15" t="s">
        <v>1</v>
      </c>
      <c r="Q30" s="16" t="s">
        <v>12</v>
      </c>
      <c r="R30" s="15" t="s">
        <v>1</v>
      </c>
    </row>
    <row r="31" spans="2:18" ht="28" x14ac:dyDescent="0.25">
      <c r="B31" s="5" t="s">
        <v>20</v>
      </c>
      <c r="C31" s="6">
        <v>0</v>
      </c>
      <c r="D31" s="8">
        <v>0</v>
      </c>
      <c r="E31" s="8">
        <v>0</v>
      </c>
      <c r="F31" s="8">
        <v>0</v>
      </c>
      <c r="G31" s="6">
        <v>0</v>
      </c>
      <c r="H31" s="8">
        <v>3.838771593090211E-3</v>
      </c>
      <c r="I31" s="8">
        <v>0</v>
      </c>
      <c r="J31" s="8">
        <v>0</v>
      </c>
      <c r="K31" s="6">
        <v>0</v>
      </c>
      <c r="L31" s="8">
        <v>0</v>
      </c>
      <c r="M31" s="8">
        <v>0</v>
      </c>
      <c r="N31" s="8">
        <v>0</v>
      </c>
      <c r="O31" s="19">
        <v>6</v>
      </c>
      <c r="P31" s="8">
        <f>O31*100/$C$7</f>
        <v>4.4319692716797164E-2</v>
      </c>
      <c r="Q31" s="20">
        <v>2602702.9900000002</v>
      </c>
      <c r="R31" s="8">
        <f>Q31*100/$E$7</f>
        <v>0.50479615327875393</v>
      </c>
    </row>
    <row r="32" spans="2:18" ht="36" customHeight="1" x14ac:dyDescent="0.25">
      <c r="B32" s="5" t="s">
        <v>21</v>
      </c>
      <c r="C32" s="6">
        <v>0</v>
      </c>
      <c r="D32" s="8">
        <f>C32*100/$C$7</f>
        <v>0</v>
      </c>
      <c r="E32" s="8">
        <v>0</v>
      </c>
      <c r="F32" s="8">
        <f>E32*100/$E$7</f>
        <v>0</v>
      </c>
      <c r="G32" s="6">
        <v>0</v>
      </c>
      <c r="H32" s="8">
        <f>G32*100/$C$7</f>
        <v>0</v>
      </c>
      <c r="I32" s="8">
        <v>0</v>
      </c>
      <c r="J32" s="8">
        <f>I32*100/$E$7</f>
        <v>0</v>
      </c>
      <c r="K32" s="6">
        <v>0</v>
      </c>
      <c r="L32" s="8">
        <f>K32*100/$C$7</f>
        <v>0</v>
      </c>
      <c r="M32" s="8">
        <v>0</v>
      </c>
      <c r="N32" s="8">
        <f>M32*100/$E$7</f>
        <v>0</v>
      </c>
      <c r="O32" s="19">
        <v>161</v>
      </c>
      <c r="P32" s="8">
        <f>O32*100/$C$7</f>
        <v>1.1892450879007239</v>
      </c>
      <c r="Q32" s="20">
        <v>9967645.4200000018</v>
      </c>
      <c r="R32" s="8">
        <f>Q32*100/$E$7</f>
        <v>1.9332321377409991</v>
      </c>
    </row>
    <row r="33" spans="2:18" ht="22" customHeight="1" x14ac:dyDescent="0.25">
      <c r="B33" s="5" t="s">
        <v>22</v>
      </c>
      <c r="C33" s="6">
        <v>831</v>
      </c>
      <c r="D33" s="8">
        <f t="shared" ref="D33:D36" si="3">C33*100/$C$7</f>
        <v>6.138277441276407</v>
      </c>
      <c r="E33" s="8">
        <v>747839.19000000029</v>
      </c>
      <c r="F33" s="8">
        <f t="shared" ref="F33:F35" si="4">E33*100/$E$7</f>
        <v>0.14504395923527921</v>
      </c>
      <c r="G33" s="17">
        <v>38</v>
      </c>
      <c r="H33" s="8">
        <f t="shared" ref="H33:H36" si="5">G33*100/$C$7</f>
        <v>0.28069138720638204</v>
      </c>
      <c r="I33" s="8">
        <v>65965.50999999998</v>
      </c>
      <c r="J33" s="8">
        <f t="shared" ref="J33:J36" si="6">I33*100/$E$7</f>
        <v>1.2794059032095384E-2</v>
      </c>
      <c r="K33" s="6">
        <v>42</v>
      </c>
      <c r="L33" s="8">
        <f t="shared" ref="L33:L36" si="7">K33*100/$C$7</f>
        <v>0.31023784901758017</v>
      </c>
      <c r="M33" s="8">
        <v>50335.579999999987</v>
      </c>
      <c r="N33" s="8">
        <f t="shared" ref="N33:N36" si="8">M33*100/$E$7</f>
        <v>9.7626226483318312E-3</v>
      </c>
      <c r="O33" s="6">
        <v>9667</v>
      </c>
      <c r="P33" s="8">
        <f t="shared" ref="P33:P36" si="9">O33*100/$C$7</f>
        <v>71.406411582213025</v>
      </c>
      <c r="Q33" s="8">
        <v>20988674.179999914</v>
      </c>
      <c r="R33" s="8">
        <f t="shared" ref="R33:R36" si="10">Q33*100/$E$7</f>
        <v>4.0707687466425284</v>
      </c>
    </row>
    <row r="34" spans="2:18" ht="32" customHeight="1" x14ac:dyDescent="0.25">
      <c r="B34" s="5" t="s">
        <v>23</v>
      </c>
      <c r="C34" s="6">
        <v>0</v>
      </c>
      <c r="D34" s="8">
        <f>C34*100/$C$7</f>
        <v>0</v>
      </c>
      <c r="E34" s="8">
        <v>0</v>
      </c>
      <c r="F34" s="8">
        <f>E34*100/$E$7</f>
        <v>0</v>
      </c>
      <c r="G34" s="6">
        <v>0</v>
      </c>
      <c r="H34" s="8">
        <f>G34*100/$C$7</f>
        <v>0</v>
      </c>
      <c r="I34" s="8">
        <v>0</v>
      </c>
      <c r="J34" s="8">
        <f>I34*100/$E$7</f>
        <v>0</v>
      </c>
      <c r="K34" s="6">
        <v>0</v>
      </c>
      <c r="L34" s="8">
        <f>K34*100/$C$7</f>
        <v>0</v>
      </c>
      <c r="M34" s="8">
        <v>0</v>
      </c>
      <c r="N34" s="8">
        <f>M34*100/$E$7</f>
        <v>0</v>
      </c>
      <c r="O34" s="19">
        <v>373</v>
      </c>
      <c r="P34" s="8">
        <f>O34*100/$C$7</f>
        <v>2.7552075638942237</v>
      </c>
      <c r="Q34" s="20">
        <v>136095023.33000001</v>
      </c>
      <c r="R34" s="8">
        <f>Q34*100/$E$7</f>
        <v>26.395729563197786</v>
      </c>
    </row>
    <row r="35" spans="2:18" ht="42" x14ac:dyDescent="0.25">
      <c r="B35" s="5" t="s">
        <v>24</v>
      </c>
      <c r="C35" s="6">
        <v>0</v>
      </c>
      <c r="D35" s="8">
        <f t="shared" si="3"/>
        <v>0</v>
      </c>
      <c r="E35" s="8">
        <v>0</v>
      </c>
      <c r="F35" s="8">
        <f t="shared" si="4"/>
        <v>0</v>
      </c>
      <c r="G35" s="6">
        <v>0</v>
      </c>
      <c r="H35" s="8">
        <f t="shared" si="5"/>
        <v>0</v>
      </c>
      <c r="I35" s="8">
        <v>0</v>
      </c>
      <c r="J35" s="8">
        <f t="shared" si="6"/>
        <v>0</v>
      </c>
      <c r="K35" s="6">
        <v>0</v>
      </c>
      <c r="L35" s="8">
        <f t="shared" si="7"/>
        <v>0</v>
      </c>
      <c r="M35" s="8">
        <v>0</v>
      </c>
      <c r="N35" s="8">
        <f t="shared" si="8"/>
        <v>0</v>
      </c>
      <c r="O35" s="19">
        <v>103</v>
      </c>
      <c r="P35" s="8">
        <f t="shared" si="9"/>
        <v>0.76082139163835127</v>
      </c>
      <c r="Q35" s="20">
        <v>14810053.189999998</v>
      </c>
      <c r="R35" s="8">
        <f t="shared" si="10"/>
        <v>2.8724206753094546</v>
      </c>
    </row>
    <row r="36" spans="2:18" ht="28" x14ac:dyDescent="0.25">
      <c r="B36" s="5" t="s">
        <v>25</v>
      </c>
      <c r="C36" s="6">
        <v>0</v>
      </c>
      <c r="D36" s="8">
        <f t="shared" si="3"/>
        <v>0</v>
      </c>
      <c r="E36" s="8">
        <v>0</v>
      </c>
      <c r="F36" s="8">
        <v>0</v>
      </c>
      <c r="G36" s="6">
        <v>0</v>
      </c>
      <c r="H36" s="8">
        <f t="shared" si="5"/>
        <v>0</v>
      </c>
      <c r="I36" s="8">
        <v>0</v>
      </c>
      <c r="J36" s="8">
        <f t="shared" si="6"/>
        <v>0</v>
      </c>
      <c r="K36" s="6">
        <v>0</v>
      </c>
      <c r="L36" s="8">
        <f t="shared" si="7"/>
        <v>0</v>
      </c>
      <c r="M36" s="8">
        <v>0</v>
      </c>
      <c r="N36" s="8">
        <f t="shared" si="8"/>
        <v>0</v>
      </c>
      <c r="O36" s="19">
        <v>0</v>
      </c>
      <c r="P36" s="8">
        <f t="shared" si="9"/>
        <v>0</v>
      </c>
      <c r="Q36" s="20">
        <v>0</v>
      </c>
      <c r="R36" s="8">
        <f t="shared" si="10"/>
        <v>0</v>
      </c>
    </row>
    <row r="37" spans="2:18" ht="25" customHeight="1" x14ac:dyDescent="0.25">
      <c r="B37" s="5" t="s">
        <v>18</v>
      </c>
      <c r="C37" s="15">
        <f t="shared" ref="C37:I37" si="11">SUM(C31:C36)</f>
        <v>831</v>
      </c>
      <c r="D37" s="4">
        <f t="shared" si="11"/>
        <v>6.138277441276407</v>
      </c>
      <c r="E37" s="4">
        <f t="shared" si="11"/>
        <v>747839.19000000029</v>
      </c>
      <c r="F37" s="4">
        <f t="shared" si="11"/>
        <v>0.14504395923527921</v>
      </c>
      <c r="G37" s="15">
        <f t="shared" si="11"/>
        <v>38</v>
      </c>
      <c r="H37" s="4">
        <f t="shared" si="11"/>
        <v>0.28453015879947224</v>
      </c>
      <c r="I37" s="4">
        <f t="shared" si="11"/>
        <v>65965.50999999998</v>
      </c>
      <c r="J37" s="4">
        <f t="shared" ref="J37:O37" si="12">SUM(J31:J36)</f>
        <v>1.2794059032095384E-2</v>
      </c>
      <c r="K37" s="15">
        <f t="shared" si="12"/>
        <v>42</v>
      </c>
      <c r="L37" s="4">
        <f t="shared" si="12"/>
        <v>0.31023784901758017</v>
      </c>
      <c r="M37" s="4">
        <f t="shared" si="12"/>
        <v>50335.579999999987</v>
      </c>
      <c r="N37" s="4">
        <f t="shared" si="12"/>
        <v>9.7626226483318312E-3</v>
      </c>
      <c r="O37" s="15">
        <f t="shared" si="12"/>
        <v>10310</v>
      </c>
      <c r="P37" s="3">
        <f>SUM(P31:P36)</f>
        <v>76.156005318363114</v>
      </c>
      <c r="Q37" s="4">
        <f>SUM(Q31:Q36)</f>
        <v>184464099.10999992</v>
      </c>
      <c r="R37" s="3">
        <f>SUM(R31:R36)</f>
        <v>35.776947276169523</v>
      </c>
    </row>
    <row r="38" spans="2:18" x14ac:dyDescent="0.25">
      <c r="N38" s="21"/>
    </row>
  </sheetData>
  <mergeCells count="16">
    <mergeCell ref="B3:F3"/>
    <mergeCell ref="B9:Q9"/>
    <mergeCell ref="B10:E10"/>
    <mergeCell ref="F10:I10"/>
    <mergeCell ref="J10:M10"/>
    <mergeCell ref="N10:Q10"/>
    <mergeCell ref="C29:F29"/>
    <mergeCell ref="G29:J29"/>
    <mergeCell ref="K29:N29"/>
    <mergeCell ref="O29:R29"/>
    <mergeCell ref="B16:R16"/>
    <mergeCell ref="C17:F17"/>
    <mergeCell ref="G17:J17"/>
    <mergeCell ref="K17:N17"/>
    <mergeCell ref="O17:R17"/>
    <mergeCell ref="B28:R28"/>
  </mergeCells>
  <pageMargins left="0.7" right="0.7" top="0.75" bottom="0.75" header="0.3" footer="0.3"/>
  <pageSetup paperSize="9" orientation="portrait" verticalDpi="0" r:id="rId1"/>
  <ignoredErrors>
    <ignoredError sqref="D24 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1 SEMESTRE 2022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Ruiz Olmos</dc:creator>
  <cp:lastModifiedBy>Margarita Ruiz Olmos</cp:lastModifiedBy>
  <dcterms:created xsi:type="dcterms:W3CDTF">2024-02-29T12:12:00Z</dcterms:created>
  <dcterms:modified xsi:type="dcterms:W3CDTF">2024-04-10T11:56:54Z</dcterms:modified>
</cp:coreProperties>
</file>